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65" windowWidth="21840" windowHeight="13740"/>
  </bookViews>
  <sheets>
    <sheet name="ГБ Тверь" sheetId="6" r:id="rId1"/>
    <sheet name="ДБ Тверь" sheetId="4" r:id="rId2"/>
    <sheet name="Центры, Диспансеры" sheetId="2" r:id="rId3"/>
    <sheet name="ЦРБ" sheetId="1" r:id="rId4"/>
    <sheet name="Стоматполиклиники" sheetId="3" r:id="rId5"/>
    <sheet name="Роддома" sheetId="5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/>
  <c r="D12"/>
  <c r="I24" i="1" l="1"/>
  <c r="I25"/>
  <c r="I26"/>
  <c r="I27"/>
  <c r="I28"/>
  <c r="I29"/>
  <c r="I30"/>
  <c r="I31"/>
  <c r="I32"/>
  <c r="I33"/>
  <c r="I34"/>
  <c r="I35"/>
  <c r="I36"/>
  <c r="I37"/>
  <c r="I38"/>
  <c r="I39"/>
  <c r="V4" i="4" l="1"/>
  <c r="V5"/>
  <c r="V3"/>
  <c r="V4" i="6"/>
  <c r="V5"/>
  <c r="V6"/>
  <c r="V7"/>
  <c r="V3"/>
  <c r="T4"/>
  <c r="T5"/>
  <c r="T6"/>
  <c r="T7"/>
  <c r="T3"/>
  <c r="T4" i="4"/>
  <c r="T5"/>
  <c r="T3"/>
  <c r="R4"/>
  <c r="R5"/>
  <c r="R3"/>
  <c r="R4" i="6"/>
  <c r="R5"/>
  <c r="R6"/>
  <c r="R7"/>
  <c r="R3"/>
  <c r="P4"/>
  <c r="P5"/>
  <c r="P6"/>
  <c r="P7"/>
  <c r="P3"/>
  <c r="P4" i="4"/>
  <c r="P5"/>
  <c r="P3"/>
  <c r="N4"/>
  <c r="N5"/>
  <c r="N3"/>
  <c r="N4" i="6"/>
  <c r="N5"/>
  <c r="N6"/>
  <c r="N7"/>
  <c r="N3"/>
  <c r="L4"/>
  <c r="L5"/>
  <c r="L6"/>
  <c r="L7"/>
  <c r="L3"/>
  <c r="L4" i="4"/>
  <c r="L5"/>
  <c r="L3"/>
  <c r="J4"/>
  <c r="J5"/>
  <c r="J3"/>
  <c r="J4" i="6"/>
  <c r="J5"/>
  <c r="J6"/>
  <c r="J7"/>
  <c r="J3"/>
  <c r="H4"/>
  <c r="H5"/>
  <c r="H6"/>
  <c r="H7"/>
  <c r="H3"/>
  <c r="H4" i="4"/>
  <c r="H5"/>
  <c r="H3"/>
  <c r="E8" i="6"/>
  <c r="E4" i="4"/>
  <c r="F4" s="1"/>
  <c r="E5"/>
  <c r="F5" s="1"/>
  <c r="E6"/>
  <c r="E4" i="6"/>
  <c r="F4" s="1"/>
  <c r="E5"/>
  <c r="F5" s="1"/>
  <c r="E6"/>
  <c r="F6" s="1"/>
  <c r="E7"/>
  <c r="F7" s="1"/>
  <c r="E3"/>
  <c r="F3" s="1"/>
  <c r="D4" i="5"/>
  <c r="D5"/>
  <c r="D6"/>
  <c r="D3"/>
  <c r="G5" i="1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"/>
  <c r="E3" i="4"/>
  <c r="F3" s="1"/>
  <c r="D4" i="2"/>
  <c r="D5"/>
  <c r="D6"/>
  <c r="D7"/>
  <c r="D8"/>
  <c r="D9"/>
  <c r="D10"/>
  <c r="D11"/>
  <c r="D4" i="3"/>
  <c r="D5"/>
  <c r="D6"/>
  <c r="D7"/>
  <c r="D8"/>
  <c r="D9"/>
  <c r="D10"/>
  <c r="D11"/>
  <c r="D12"/>
  <c r="D13"/>
  <c r="D3"/>
  <c r="D3" i="2"/>
  <c r="W5" i="1" l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"/>
  <c r="S5" l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"/>
  <c r="Q5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"/>
  <c r="O5" l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"/>
  <c r="M5" l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"/>
  <c r="K5" l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"/>
  <c r="I23"/>
  <c r="I5" l="1"/>
  <c r="I6"/>
  <c r="I7"/>
  <c r="I8"/>
  <c r="I9"/>
  <c r="I10"/>
  <c r="I11"/>
  <c r="I12"/>
  <c r="I13"/>
  <c r="I14"/>
  <c r="I15"/>
  <c r="I16"/>
  <c r="I17"/>
  <c r="I18"/>
  <c r="I19"/>
  <c r="I20"/>
  <c r="I21"/>
  <c r="I22"/>
  <c r="I4"/>
  <c r="F5" l="1"/>
  <c r="F6"/>
  <c r="F7"/>
  <c r="F8"/>
  <c r="F9"/>
  <c r="G9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"/>
</calcChain>
</file>

<file path=xl/sharedStrings.xml><?xml version="1.0" encoding="utf-8"?>
<sst xmlns="http://schemas.openxmlformats.org/spreadsheetml/2006/main" count="183" uniqueCount="98">
  <si>
    <t>Наименование</t>
  </si>
  <si>
    <t>Бежецкая ЦРБ</t>
  </si>
  <si>
    <t>Бельская ЦРБ</t>
  </si>
  <si>
    <t>Нелидовская ЦРБ</t>
  </si>
  <si>
    <t>Торжокская ЦРБ</t>
  </si>
  <si>
    <t>Конаковская ЦРБ</t>
  </si>
  <si>
    <t>Пеновская ЦРБ</t>
  </si>
  <si>
    <t>Торопецкая ЦРБ</t>
  </si>
  <si>
    <t>Селижаровская ЦРБ</t>
  </si>
  <si>
    <t>Кувшиновская ЦРБ</t>
  </si>
  <si>
    <t>Кесовогорская ЦРБ</t>
  </si>
  <si>
    <t>Весьегонская ЦРБ</t>
  </si>
  <si>
    <t>Зубцовская ЦРБ</t>
  </si>
  <si>
    <t>Молоковская ЦРБ</t>
  </si>
  <si>
    <t>Рамешковская ЦРБ</t>
  </si>
  <si>
    <t>Бологовская ЦРБ</t>
  </si>
  <si>
    <t>Западнодвинская ЦРБ</t>
  </si>
  <si>
    <t>Оленинская РБ</t>
  </si>
  <si>
    <t>Краснохолмская ЦРБ</t>
  </si>
  <si>
    <t>Калязинская ЦРБ</t>
  </si>
  <si>
    <t>Жарковская ЦРБ</t>
  </si>
  <si>
    <t>Фировская ЦРБ</t>
  </si>
  <si>
    <t>Спировская ЦРБ</t>
  </si>
  <si>
    <t>Калининская ЦРКБ</t>
  </si>
  <si>
    <t>Кашинская ЦРБ</t>
  </si>
  <si>
    <t>Сонковская ЦРБ</t>
  </si>
  <si>
    <t>Кимрская ЦРБ</t>
  </si>
  <si>
    <t>Сандовская ЦРБ</t>
  </si>
  <si>
    <t>Осташковская ЦРБ</t>
  </si>
  <si>
    <t>Лихославльская ЦРБ</t>
  </si>
  <si>
    <t>Старицкая ЦРБ</t>
  </si>
  <si>
    <t>Вышневолоцкая ЦРБ</t>
  </si>
  <si>
    <t>Ржевская ЦРБ</t>
  </si>
  <si>
    <t>Прикрепленное население</t>
  </si>
  <si>
    <t>Центр специализированных видов медицинской помощи имени В.П. Аваева</t>
  </si>
  <si>
    <t>Областной клинический кардиологический диспансер</t>
  </si>
  <si>
    <t>Кимрская стоматологическая поликлиника</t>
  </si>
  <si>
    <t>Областная стоматологическая поликлиника</t>
  </si>
  <si>
    <t>Стоматологическая поликлиника г. Ржев</t>
  </si>
  <si>
    <t>Стоматологическая поликлиника №1</t>
  </si>
  <si>
    <t>Стоматологическая поликлиника №2</t>
  </si>
  <si>
    <t>Стоматологическая поликлиника №3</t>
  </si>
  <si>
    <t>Детская областная клиническая больница</t>
  </si>
  <si>
    <t>Кашинская стоматологическая поликлиника</t>
  </si>
  <si>
    <t>Стоматологическая поликлиника г.Конаково</t>
  </si>
  <si>
    <t>Торжокская стоматологическая поликлиника</t>
  </si>
  <si>
    <t>Детская стоматологическая поликлиника</t>
  </si>
  <si>
    <t>Городская клиническая больница № 1 имени В.В. Успенского</t>
  </si>
  <si>
    <t>Городская клиническая больница №6</t>
  </si>
  <si>
    <t>Городская клиническая больница №7</t>
  </si>
  <si>
    <t>Городская поликлиника № 8</t>
  </si>
  <si>
    <t>Родильный дом №2</t>
  </si>
  <si>
    <t>Ржевский родильный дом</t>
  </si>
  <si>
    <t>Родильный дом №5</t>
  </si>
  <si>
    <t>Областной родильный дом</t>
  </si>
  <si>
    <t>Гб ЗАТО Озерный</t>
  </si>
  <si>
    <t>ЦРБ  Лесного района</t>
  </si>
  <si>
    <t>Областной клинический перинатальный центр имени Е.М. Бакуниной</t>
  </si>
  <si>
    <t>Детская городская клиническая больница №1</t>
  </si>
  <si>
    <t>Городская детская больница №3</t>
  </si>
  <si>
    <t>Клиническая детская больница №2</t>
  </si>
  <si>
    <t>Тверской областной клинический онкологический диспансер</t>
  </si>
  <si>
    <t>Тверской областной клинический противотуберкулезный диспансер</t>
  </si>
  <si>
    <t>Областной клинический психоневрологический диспансер</t>
  </si>
  <si>
    <t>Областной клинический лечебно-реабилитационный центр</t>
  </si>
  <si>
    <t>Клиническая больница скорой медицинской помощи</t>
  </si>
  <si>
    <t>Областной клинический врачебно-физкультурный диспансер</t>
  </si>
  <si>
    <t>Тверской областной клинический наркологический диспансер</t>
  </si>
  <si>
    <t>Бологовская стоматологическая поликлиника</t>
  </si>
  <si>
    <t>2013 год</t>
  </si>
  <si>
    <t>2019 год</t>
  </si>
  <si>
    <t>ФАП</t>
  </si>
  <si>
    <t>итого</t>
  </si>
  <si>
    <t>Поставка АРМ</t>
  </si>
  <si>
    <t>% АРМ на 1000 населения</t>
  </si>
  <si>
    <t>Андреапольская ЦРБ</t>
  </si>
  <si>
    <t>Максатихинская ЦРБ</t>
  </si>
  <si>
    <t>Кол-во ЭМК</t>
  </si>
  <si>
    <t>Кол-во записей на прием</t>
  </si>
  <si>
    <t>Кол-во услуг в поликлинике</t>
  </si>
  <si>
    <t>Кол-во выданных ЭЛН</t>
  </si>
  <si>
    <t>Кол-во осмотров в стационаре</t>
  </si>
  <si>
    <t>% ЭМК от прикрепленного населения</t>
  </si>
  <si>
    <t>% записей на прием от прикрепленного населения</t>
  </si>
  <si>
    <t>% услуг в поликлинике от прикрепленного населения</t>
  </si>
  <si>
    <t>% осмотров в стационаре от прикрепленного населения</t>
  </si>
  <si>
    <t>Кол -во диагностических исследований</t>
  </si>
  <si>
    <t>% диагностических исследований от прикрепленного населения</t>
  </si>
  <si>
    <t>% выданных ЭЛН от прикрепленного населения</t>
  </si>
  <si>
    <t>Кол-во госпитализаций</t>
  </si>
  <si>
    <t>% госпитализаций от прикрепленного населения</t>
  </si>
  <si>
    <t>Кол-во проведенных операций</t>
  </si>
  <si>
    <t>% проведенных операций от прикрепленного населения</t>
  </si>
  <si>
    <t>РБ</t>
  </si>
  <si>
    <t>Прикреплен- ное население</t>
  </si>
  <si>
    <t>Областная клиническая больница</t>
  </si>
  <si>
    <t>Областной Центр по профилактике и борьбе со СПИД и инфекционными заболеваниями</t>
  </si>
  <si>
    <t>Бюро судебно-медицинской экспертизы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</si>
</sst>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%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justify" wrapText="1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6" sqref="H6"/>
    </sheetView>
  </sheetViews>
  <sheetFormatPr defaultRowHeight="15"/>
  <cols>
    <col min="1" max="1" width="36.140625" customWidth="1"/>
    <col min="2" max="2" width="16" customWidth="1"/>
    <col min="3" max="3" width="15.85546875" customWidth="1"/>
    <col min="4" max="4" width="13.42578125" customWidth="1"/>
    <col min="5" max="5" width="9.85546875" style="2" customWidth="1"/>
    <col min="6" max="6" width="11.42578125" customWidth="1"/>
    <col min="8" max="8" width="14.28515625" bestFit="1" customWidth="1"/>
    <col min="9" max="9" width="9.5703125" bestFit="1" customWidth="1"/>
    <col min="10" max="10" width="19.5703125" bestFit="1" customWidth="1"/>
    <col min="11" max="11" width="13.42578125" bestFit="1" customWidth="1"/>
    <col min="12" max="12" width="22.28515625" bestFit="1" customWidth="1"/>
    <col min="13" max="13" width="12.140625" customWidth="1"/>
    <col min="14" max="14" width="19.140625" bestFit="1" customWidth="1"/>
    <col min="15" max="15" width="11.5703125" bestFit="1" customWidth="1"/>
    <col min="16" max="16" width="24.5703125" bestFit="1" customWidth="1"/>
    <col min="17" max="17" width="16.85546875" customWidth="1"/>
    <col min="18" max="18" width="27.140625" bestFit="1" customWidth="1"/>
    <col min="19" max="19" width="9" bestFit="1" customWidth="1"/>
    <col min="20" max="20" width="19.140625" bestFit="1" customWidth="1"/>
    <col min="21" max="21" width="12.5703125" bestFit="1" customWidth="1"/>
    <col min="22" max="22" width="25.5703125" bestFit="1" customWidth="1"/>
  </cols>
  <sheetData>
    <row r="1" spans="1:22">
      <c r="B1" s="2"/>
      <c r="C1" s="104" t="s">
        <v>73</v>
      </c>
      <c r="D1" s="104"/>
      <c r="E1" s="104"/>
    </row>
    <row r="2" spans="1:22" ht="45.75" customHeight="1">
      <c r="A2" s="17" t="s">
        <v>0</v>
      </c>
      <c r="B2" s="8" t="s">
        <v>33</v>
      </c>
      <c r="C2" s="15" t="s">
        <v>69</v>
      </c>
      <c r="D2" s="17" t="s">
        <v>70</v>
      </c>
      <c r="E2" s="17" t="s">
        <v>72</v>
      </c>
      <c r="F2" s="15" t="s">
        <v>74</v>
      </c>
      <c r="G2" s="15" t="s">
        <v>77</v>
      </c>
      <c r="H2" s="15" t="s">
        <v>82</v>
      </c>
      <c r="I2" s="15" t="s">
        <v>78</v>
      </c>
      <c r="J2" s="15" t="s">
        <v>83</v>
      </c>
      <c r="K2" s="15" t="s">
        <v>79</v>
      </c>
      <c r="L2" s="15" t="s">
        <v>84</v>
      </c>
      <c r="M2" s="15" t="s">
        <v>80</v>
      </c>
      <c r="N2" s="15" t="s">
        <v>88</v>
      </c>
      <c r="O2" s="15" t="s">
        <v>81</v>
      </c>
      <c r="P2" s="15" t="s">
        <v>85</v>
      </c>
      <c r="Q2" s="15" t="s">
        <v>86</v>
      </c>
      <c r="R2" s="15" t="s">
        <v>87</v>
      </c>
      <c r="S2" s="15" t="s">
        <v>89</v>
      </c>
      <c r="T2" s="15" t="s">
        <v>90</v>
      </c>
      <c r="U2" s="15" t="s">
        <v>91</v>
      </c>
      <c r="V2" s="15" t="s">
        <v>92</v>
      </c>
    </row>
    <row r="3" spans="1:22" s="1" customFormat="1" ht="30">
      <c r="A3" s="6" t="s">
        <v>47</v>
      </c>
      <c r="B3" s="5">
        <v>53011</v>
      </c>
      <c r="C3" s="17">
        <v>25</v>
      </c>
      <c r="D3" s="17">
        <v>37</v>
      </c>
      <c r="E3" s="25">
        <f>C3+D3</f>
        <v>62</v>
      </c>
      <c r="F3" s="23">
        <f>(E3*1000)/B3</f>
        <v>1.1695685801060158</v>
      </c>
      <c r="G3" s="46">
        <v>2386</v>
      </c>
      <c r="H3" s="26">
        <f>G3/B3</f>
        <v>4.500952632472506E-2</v>
      </c>
      <c r="I3" s="48">
        <v>30738</v>
      </c>
      <c r="J3" s="27">
        <f>I3/B3</f>
        <v>0.57984191960159215</v>
      </c>
      <c r="K3" s="82">
        <v>42385</v>
      </c>
      <c r="L3" s="27">
        <f>K3/B3</f>
        <v>0.79955103657731419</v>
      </c>
      <c r="M3" s="82">
        <v>607</v>
      </c>
      <c r="N3" s="26">
        <f>M3/B3</f>
        <v>1.1450453679425024E-2</v>
      </c>
      <c r="O3" s="82">
        <v>1891</v>
      </c>
      <c r="P3" s="27">
        <f>O3/B3</f>
        <v>3.567184169323348E-2</v>
      </c>
      <c r="Q3" s="83">
        <v>1670</v>
      </c>
      <c r="R3" s="28">
        <f>Q3/B3</f>
        <v>3.1502895625436234E-2</v>
      </c>
      <c r="S3" s="103">
        <v>2438</v>
      </c>
      <c r="T3" s="27">
        <f>S3/B3</f>
        <v>4.5990454811265589E-2</v>
      </c>
      <c r="U3" s="103">
        <v>901</v>
      </c>
      <c r="V3" s="27">
        <f>U3/B3</f>
        <v>1.6996472430250327E-2</v>
      </c>
    </row>
    <row r="4" spans="1:22" s="1" customFormat="1">
      <c r="A4" s="6" t="s">
        <v>49</v>
      </c>
      <c r="B4" s="5">
        <v>117307</v>
      </c>
      <c r="C4" s="17">
        <v>50</v>
      </c>
      <c r="D4" s="17">
        <v>40</v>
      </c>
      <c r="E4" s="25">
        <f t="shared" ref="E4:E8" si="0">C4+D4</f>
        <v>90</v>
      </c>
      <c r="F4" s="23">
        <f t="shared" ref="F4:F7" si="1">(E4*1000)/B4</f>
        <v>0.76721764259592351</v>
      </c>
      <c r="G4" s="46">
        <v>3548</v>
      </c>
      <c r="H4" s="26">
        <f t="shared" ref="H4:H7" si="2">G4/B4</f>
        <v>3.0245424399225961E-2</v>
      </c>
      <c r="I4" s="49">
        <v>29262</v>
      </c>
      <c r="J4" s="27">
        <f t="shared" ref="J4:J7" si="3">I4/B4</f>
        <v>0.2494480295293546</v>
      </c>
      <c r="K4" s="82">
        <v>41132</v>
      </c>
      <c r="L4" s="27">
        <f t="shared" ref="L4:L7" si="4">K4/B4</f>
        <v>0.3506355119472836</v>
      </c>
      <c r="M4" s="82">
        <v>73</v>
      </c>
      <c r="N4" s="26">
        <f t="shared" ref="N4:N7" si="5">M4/B4</f>
        <v>6.2229875455002681E-4</v>
      </c>
      <c r="O4" s="82">
        <v>5396</v>
      </c>
      <c r="P4" s="27">
        <f t="shared" ref="P4:P7" si="6">O4/B4</f>
        <v>4.5998959993862262E-2</v>
      </c>
      <c r="Q4" s="83">
        <v>129</v>
      </c>
      <c r="R4" s="28">
        <f t="shared" ref="R4:R7" si="7">Q4/B4</f>
        <v>1.0996786210541571E-3</v>
      </c>
      <c r="S4" s="103">
        <v>4403</v>
      </c>
      <c r="T4" s="27">
        <f t="shared" ref="T4:T7" si="8">S4/B4</f>
        <v>3.7533992003887233E-2</v>
      </c>
      <c r="U4" s="44">
        <v>0</v>
      </c>
      <c r="V4" s="27">
        <f t="shared" ref="V4:V7" si="9">U4/B4</f>
        <v>0</v>
      </c>
    </row>
    <row r="5" spans="1:22" s="1" customFormat="1">
      <c r="A5" s="6" t="s">
        <v>50</v>
      </c>
      <c r="B5" s="5">
        <v>31000</v>
      </c>
      <c r="C5" s="17">
        <v>15</v>
      </c>
      <c r="D5" s="17">
        <v>26</v>
      </c>
      <c r="E5" s="25">
        <f t="shared" si="0"/>
        <v>41</v>
      </c>
      <c r="F5" s="23">
        <f t="shared" si="1"/>
        <v>1.3225806451612903</v>
      </c>
      <c r="G5" s="46">
        <v>842</v>
      </c>
      <c r="H5" s="26">
        <f t="shared" si="2"/>
        <v>2.7161290322580644E-2</v>
      </c>
      <c r="I5" s="50">
        <v>8433</v>
      </c>
      <c r="J5" s="27">
        <f t="shared" si="3"/>
        <v>0.27203225806451614</v>
      </c>
      <c r="K5" s="82">
        <v>6916</v>
      </c>
      <c r="L5" s="27">
        <f t="shared" si="4"/>
        <v>0.2230967741935484</v>
      </c>
      <c r="M5" s="33">
        <v>0</v>
      </c>
      <c r="N5" s="26">
        <f t="shared" si="5"/>
        <v>0</v>
      </c>
      <c r="O5" s="47">
        <v>128</v>
      </c>
      <c r="P5" s="27">
        <f t="shared" si="6"/>
        <v>4.1290322580645163E-3</v>
      </c>
      <c r="Q5" s="83">
        <v>101</v>
      </c>
      <c r="R5" s="28">
        <f t="shared" si="7"/>
        <v>3.2580645161290321E-3</v>
      </c>
      <c r="S5" s="102">
        <v>19</v>
      </c>
      <c r="T5" s="27">
        <f t="shared" si="8"/>
        <v>6.1290322580645159E-4</v>
      </c>
      <c r="U5" s="44">
        <v>0</v>
      </c>
      <c r="V5" s="27">
        <f t="shared" si="9"/>
        <v>0</v>
      </c>
    </row>
    <row r="6" spans="1:22" s="1" customFormat="1">
      <c r="A6" s="6" t="s">
        <v>48</v>
      </c>
      <c r="B6" s="5">
        <v>117402</v>
      </c>
      <c r="C6" s="17">
        <v>67</v>
      </c>
      <c r="D6" s="17">
        <v>37</v>
      </c>
      <c r="E6" s="25">
        <f t="shared" si="0"/>
        <v>104</v>
      </c>
      <c r="F6" s="23">
        <f t="shared" si="1"/>
        <v>0.8858452155840616</v>
      </c>
      <c r="G6" s="46">
        <v>1801</v>
      </c>
      <c r="H6" s="26">
        <f t="shared" si="2"/>
        <v>1.5340454166027835E-2</v>
      </c>
      <c r="I6" s="51">
        <v>19481</v>
      </c>
      <c r="J6" s="27">
        <f t="shared" si="3"/>
        <v>0.16593414081531832</v>
      </c>
      <c r="K6" s="32">
        <v>6192</v>
      </c>
      <c r="L6" s="27">
        <f t="shared" si="4"/>
        <v>5.2741861297081818E-2</v>
      </c>
      <c r="M6" s="34">
        <v>6</v>
      </c>
      <c r="N6" s="26">
        <f t="shared" si="5"/>
        <v>5.1106454745234322E-5</v>
      </c>
      <c r="O6" s="82">
        <v>5089</v>
      </c>
      <c r="P6" s="27">
        <f t="shared" si="6"/>
        <v>4.3346791366416247E-2</v>
      </c>
      <c r="Q6" s="83">
        <v>110</v>
      </c>
      <c r="R6" s="28">
        <f t="shared" si="7"/>
        <v>9.3695167032929597E-4</v>
      </c>
      <c r="S6" s="47">
        <v>1251</v>
      </c>
      <c r="T6" s="27">
        <f t="shared" si="8"/>
        <v>1.0655695814381356E-2</v>
      </c>
      <c r="U6" s="103">
        <v>126</v>
      </c>
      <c r="V6" s="27">
        <f t="shared" si="9"/>
        <v>1.0732355496499207E-3</v>
      </c>
    </row>
    <row r="7" spans="1:22" s="1" customFormat="1" ht="30">
      <c r="A7" s="6" t="s">
        <v>65</v>
      </c>
      <c r="B7" s="5">
        <v>58856</v>
      </c>
      <c r="C7" s="17">
        <v>41</v>
      </c>
      <c r="D7" s="17">
        <v>37</v>
      </c>
      <c r="E7" s="25">
        <f t="shared" si="0"/>
        <v>78</v>
      </c>
      <c r="F7" s="23">
        <f t="shared" si="1"/>
        <v>1.3252684518145983</v>
      </c>
      <c r="G7" s="19"/>
      <c r="H7" s="26">
        <f t="shared" si="2"/>
        <v>0</v>
      </c>
      <c r="I7" s="52">
        <v>11386</v>
      </c>
      <c r="J7" s="27">
        <f t="shared" si="3"/>
        <v>0.19345521272257712</v>
      </c>
      <c r="K7" s="47">
        <v>8418</v>
      </c>
      <c r="L7" s="27">
        <f t="shared" si="4"/>
        <v>0.14302704906891395</v>
      </c>
      <c r="M7" s="35">
        <v>0</v>
      </c>
      <c r="N7" s="26">
        <f t="shared" si="5"/>
        <v>0</v>
      </c>
      <c r="O7" s="38">
        <v>0</v>
      </c>
      <c r="P7" s="27">
        <f t="shared" si="6"/>
        <v>0</v>
      </c>
      <c r="Q7" s="83">
        <v>113</v>
      </c>
      <c r="R7" s="28">
        <f t="shared" si="7"/>
        <v>1.9199401930134565E-3</v>
      </c>
      <c r="S7" s="103">
        <v>1748</v>
      </c>
      <c r="T7" s="27">
        <f t="shared" si="8"/>
        <v>2.9699605817588692E-2</v>
      </c>
      <c r="U7" s="44">
        <v>0</v>
      </c>
      <c r="V7" s="27">
        <f t="shared" si="9"/>
        <v>0</v>
      </c>
    </row>
    <row r="8" spans="1:22">
      <c r="A8" s="12" t="s">
        <v>95</v>
      </c>
      <c r="B8" s="10"/>
      <c r="C8" s="29">
        <v>30</v>
      </c>
      <c r="D8" s="10"/>
      <c r="E8" s="17">
        <f t="shared" si="0"/>
        <v>30</v>
      </c>
      <c r="F8" s="17"/>
      <c r="G8" s="10"/>
      <c r="H8" s="10"/>
      <c r="I8" s="53">
        <v>23390</v>
      </c>
      <c r="J8" s="27"/>
      <c r="K8" s="10"/>
      <c r="L8" s="10"/>
      <c r="M8" s="78">
        <v>0</v>
      </c>
      <c r="N8" s="10"/>
      <c r="O8" s="38">
        <v>0</v>
      </c>
      <c r="P8" s="10"/>
      <c r="Q8" s="83">
        <v>60</v>
      </c>
      <c r="R8" s="10"/>
      <c r="S8" s="42"/>
      <c r="T8" s="43"/>
      <c r="U8" s="44"/>
      <c r="V8" s="10"/>
    </row>
  </sheetData>
  <sortState ref="A3:E7">
    <sortCondition descending="1" ref="C2"/>
  </sortState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43.28515625" customWidth="1"/>
    <col min="2" max="2" width="17.28515625" style="2" customWidth="1"/>
    <col min="3" max="3" width="16.28515625" customWidth="1"/>
    <col min="4" max="4" width="14.5703125" customWidth="1"/>
    <col min="6" max="6" width="15" customWidth="1"/>
    <col min="8" max="8" width="16.28515625" customWidth="1"/>
    <col min="9" max="9" width="9.5703125" bestFit="1" customWidth="1"/>
    <col min="10" max="10" width="19.5703125" bestFit="1" customWidth="1"/>
    <col min="11" max="11" width="13.42578125" bestFit="1" customWidth="1"/>
    <col min="12" max="12" width="22.28515625" bestFit="1" customWidth="1"/>
    <col min="13" max="13" width="10.140625" customWidth="1"/>
    <col min="14" max="14" width="19.140625" bestFit="1" customWidth="1"/>
    <col min="15" max="15" width="11.5703125" bestFit="1" customWidth="1"/>
    <col min="16" max="16" width="24.5703125" bestFit="1" customWidth="1"/>
    <col min="17" max="17" width="16.5703125" customWidth="1"/>
    <col min="18" max="18" width="27.140625" bestFit="1" customWidth="1"/>
    <col min="19" max="19" width="16" customWidth="1"/>
    <col min="20" max="20" width="19.140625" bestFit="1" customWidth="1"/>
    <col min="21" max="21" width="12.5703125" bestFit="1" customWidth="1"/>
    <col min="22" max="22" width="25.5703125" bestFit="1" customWidth="1"/>
  </cols>
  <sheetData>
    <row r="1" spans="1:22">
      <c r="C1" s="104" t="s">
        <v>73</v>
      </c>
      <c r="D1" s="104"/>
      <c r="E1" s="104"/>
    </row>
    <row r="2" spans="1:22" ht="47.25" customHeight="1">
      <c r="A2" s="17" t="s">
        <v>0</v>
      </c>
      <c r="B2" s="8" t="s">
        <v>33</v>
      </c>
      <c r="C2" s="15" t="s">
        <v>69</v>
      </c>
      <c r="D2" s="17" t="s">
        <v>70</v>
      </c>
      <c r="E2" s="17" t="s">
        <v>72</v>
      </c>
      <c r="F2" s="15" t="s">
        <v>74</v>
      </c>
      <c r="G2" s="15" t="s">
        <v>77</v>
      </c>
      <c r="H2" s="15" t="s">
        <v>82</v>
      </c>
      <c r="I2" s="15" t="s">
        <v>78</v>
      </c>
      <c r="J2" s="15" t="s">
        <v>83</v>
      </c>
      <c r="K2" s="15" t="s">
        <v>79</v>
      </c>
      <c r="L2" s="15" t="s">
        <v>84</v>
      </c>
      <c r="M2" s="15" t="s">
        <v>80</v>
      </c>
      <c r="N2" s="15" t="s">
        <v>88</v>
      </c>
      <c r="O2" s="15" t="s">
        <v>81</v>
      </c>
      <c r="P2" s="15" t="s">
        <v>85</v>
      </c>
      <c r="Q2" s="15" t="s">
        <v>86</v>
      </c>
      <c r="R2" s="15" t="s">
        <v>87</v>
      </c>
      <c r="S2" s="15" t="s">
        <v>89</v>
      </c>
      <c r="T2" s="15" t="s">
        <v>90</v>
      </c>
      <c r="U2" s="15" t="s">
        <v>91</v>
      </c>
      <c r="V2" s="15" t="s">
        <v>92</v>
      </c>
    </row>
    <row r="3" spans="1:22" s="1" customFormat="1" ht="20.25" customHeight="1">
      <c r="A3" s="9" t="s">
        <v>59</v>
      </c>
      <c r="B3" s="5">
        <v>32365</v>
      </c>
      <c r="C3" s="17">
        <v>28</v>
      </c>
      <c r="D3" s="17">
        <v>30</v>
      </c>
      <c r="E3" s="17">
        <f>C3+D3</f>
        <v>58</v>
      </c>
      <c r="F3" s="27">
        <f>(E3*1000)/B3</f>
        <v>1.7920593233431175</v>
      </c>
      <c r="G3" s="46">
        <v>672</v>
      </c>
      <c r="H3" s="26">
        <f>G3/B3</f>
        <v>2.0763170091147844E-2</v>
      </c>
      <c r="I3" s="56">
        <v>11336</v>
      </c>
      <c r="J3" s="27">
        <f>I3/B3</f>
        <v>0.35025490498995832</v>
      </c>
      <c r="K3" s="82">
        <v>5798</v>
      </c>
      <c r="L3" s="27">
        <f>K3/B3</f>
        <v>0.17914413718523095</v>
      </c>
      <c r="M3" s="46">
        <v>0</v>
      </c>
      <c r="N3" s="27">
        <f>M3/B3</f>
        <v>0</v>
      </c>
      <c r="O3" s="37">
        <v>1</v>
      </c>
      <c r="P3" s="27">
        <f>O3/B3</f>
        <v>3.089757454039858E-5</v>
      </c>
      <c r="Q3" s="39">
        <v>51</v>
      </c>
      <c r="R3" s="27">
        <f>Q3/B3</f>
        <v>1.5757763015603276E-3</v>
      </c>
      <c r="S3" s="103">
        <v>349</v>
      </c>
      <c r="T3" s="27">
        <f>S3/B3</f>
        <v>1.0783253514599104E-2</v>
      </c>
      <c r="U3" s="45">
        <v>0</v>
      </c>
      <c r="V3" s="27">
        <f>U3/B3</f>
        <v>0</v>
      </c>
    </row>
    <row r="4" spans="1:22" s="1" customFormat="1" ht="30">
      <c r="A4" s="6" t="s">
        <v>58</v>
      </c>
      <c r="B4" s="5">
        <v>14440</v>
      </c>
      <c r="C4" s="17">
        <v>23</v>
      </c>
      <c r="D4" s="17">
        <v>30</v>
      </c>
      <c r="E4" s="17">
        <f t="shared" ref="E4:E6" si="0">C4+D4</f>
        <v>53</v>
      </c>
      <c r="F4" s="27">
        <f t="shared" ref="F4:F5" si="1">(E4*1000)/B4</f>
        <v>3.6703601108033239</v>
      </c>
      <c r="G4" s="46">
        <v>895</v>
      </c>
      <c r="H4" s="26">
        <f t="shared" ref="H4:H5" si="2">G4/B4</f>
        <v>6.1980609418282546E-2</v>
      </c>
      <c r="I4" s="55">
        <v>11708</v>
      </c>
      <c r="J4" s="27">
        <f t="shared" ref="J4:J5" si="3">I4/B4</f>
        <v>0.810803324099723</v>
      </c>
      <c r="K4" s="82">
        <v>24990</v>
      </c>
      <c r="L4" s="27">
        <f t="shared" ref="L4:L5" si="4">K4/B4</f>
        <v>1.7306094182825484</v>
      </c>
      <c r="M4" s="78">
        <v>0</v>
      </c>
      <c r="N4" s="27">
        <f t="shared" ref="N4:N5" si="5">M4/B4</f>
        <v>0</v>
      </c>
      <c r="O4" s="82">
        <v>1230</v>
      </c>
      <c r="P4" s="27">
        <f t="shared" ref="P4:P5" si="6">O4/B4</f>
        <v>8.5180055401662055E-2</v>
      </c>
      <c r="Q4" s="31">
        <v>3474</v>
      </c>
      <c r="R4" s="27">
        <f t="shared" ref="R4:R5" si="7">Q4/B4</f>
        <v>0.24058171745152354</v>
      </c>
      <c r="S4" s="103">
        <v>1698</v>
      </c>
      <c r="T4" s="27">
        <f t="shared" ref="T4:T5" si="8">S4/B4</f>
        <v>0.11759002770083103</v>
      </c>
      <c r="U4" s="31">
        <v>0</v>
      </c>
      <c r="V4" s="27">
        <f t="shared" ref="V4:V5" si="9">U4/B4</f>
        <v>0</v>
      </c>
    </row>
    <row r="5" spans="1:22" s="1" customFormat="1">
      <c r="A5" s="6" t="s">
        <v>60</v>
      </c>
      <c r="B5" s="5">
        <v>20870</v>
      </c>
      <c r="C5" s="17">
        <v>27</v>
      </c>
      <c r="D5" s="17">
        <v>30</v>
      </c>
      <c r="E5" s="17">
        <f t="shared" si="0"/>
        <v>57</v>
      </c>
      <c r="F5" s="27">
        <f t="shared" si="1"/>
        <v>2.7311931001437468</v>
      </c>
      <c r="G5" s="46">
        <v>1158</v>
      </c>
      <c r="H5" s="26">
        <f t="shared" si="2"/>
        <v>5.5486344034499278E-2</v>
      </c>
      <c r="I5" s="55">
        <v>13390</v>
      </c>
      <c r="J5" s="27">
        <f t="shared" si="3"/>
        <v>0.6415908001916627</v>
      </c>
      <c r="K5" s="82">
        <v>5050</v>
      </c>
      <c r="L5" s="27">
        <f t="shared" si="4"/>
        <v>0.24197412553905126</v>
      </c>
      <c r="M5" s="78">
        <v>0</v>
      </c>
      <c r="N5" s="27">
        <f t="shared" si="5"/>
        <v>0</v>
      </c>
      <c r="O5" s="82">
        <v>3004</v>
      </c>
      <c r="P5" s="27">
        <f t="shared" si="6"/>
        <v>0.14393866794441781</v>
      </c>
      <c r="Q5" s="84">
        <v>0</v>
      </c>
      <c r="R5" s="27">
        <f t="shared" si="7"/>
        <v>0</v>
      </c>
      <c r="S5" s="103">
        <v>689</v>
      </c>
      <c r="T5" s="27">
        <f t="shared" si="8"/>
        <v>3.3013895543842833E-2</v>
      </c>
      <c r="U5" s="31">
        <v>0</v>
      </c>
      <c r="V5" s="27">
        <f t="shared" si="9"/>
        <v>0</v>
      </c>
    </row>
    <row r="6" spans="1:22" s="1" customFormat="1">
      <c r="A6" s="6" t="s">
        <v>42</v>
      </c>
      <c r="B6" s="5"/>
      <c r="C6" s="17">
        <v>56</v>
      </c>
      <c r="D6" s="17">
        <v>34</v>
      </c>
      <c r="E6" s="17">
        <f t="shared" si="0"/>
        <v>90</v>
      </c>
      <c r="F6" s="27"/>
      <c r="G6" s="30"/>
      <c r="H6" s="19"/>
      <c r="I6" s="57">
        <v>11803</v>
      </c>
      <c r="J6" s="19"/>
      <c r="K6" s="82">
        <v>13556</v>
      </c>
      <c r="L6" s="78"/>
      <c r="M6" s="78">
        <v>0</v>
      </c>
      <c r="N6" s="78"/>
      <c r="O6" s="82">
        <v>0</v>
      </c>
      <c r="P6" s="31"/>
      <c r="Q6" s="84">
        <v>6</v>
      </c>
      <c r="R6" s="19"/>
      <c r="S6" s="40">
        <v>0</v>
      </c>
      <c r="T6" s="31"/>
      <c r="U6" s="19"/>
      <c r="V6" s="19"/>
    </row>
  </sheetData>
  <sortState ref="A3:D6">
    <sortCondition descending="1" ref="C2"/>
  </sortState>
  <mergeCells count="1">
    <mergeCell ref="C1:E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15" sqref="L15"/>
    </sheetView>
  </sheetViews>
  <sheetFormatPr defaultRowHeight="15"/>
  <cols>
    <col min="1" max="1" width="58.5703125" customWidth="1"/>
    <col min="2" max="2" width="10.42578125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>
      <c r="B1" s="104" t="s">
        <v>73</v>
      </c>
      <c r="C1" s="104"/>
      <c r="D1" s="104"/>
    </row>
    <row r="2" spans="1:12" s="1" customFormat="1" ht="37.5" customHeight="1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 ht="30">
      <c r="A3" s="24" t="s">
        <v>34</v>
      </c>
      <c r="B3" s="18">
        <v>15</v>
      </c>
      <c r="C3" s="17">
        <v>32</v>
      </c>
      <c r="D3" s="17">
        <f>B3+C3</f>
        <v>47</v>
      </c>
      <c r="E3" s="46">
        <v>4517</v>
      </c>
      <c r="F3" s="69">
        <v>26689</v>
      </c>
      <c r="G3" s="80">
        <v>28487</v>
      </c>
      <c r="H3" s="80">
        <v>154</v>
      </c>
      <c r="I3" s="80">
        <v>3114</v>
      </c>
      <c r="J3" s="95">
        <v>9075</v>
      </c>
      <c r="K3" s="100">
        <v>559</v>
      </c>
      <c r="L3" s="100">
        <v>0</v>
      </c>
    </row>
    <row r="4" spans="1:12" s="1" customFormat="1">
      <c r="A4" s="6" t="s">
        <v>64</v>
      </c>
      <c r="B4" s="17">
        <v>15</v>
      </c>
      <c r="C4" s="17">
        <v>15</v>
      </c>
      <c r="D4" s="17">
        <f t="shared" ref="D4:D13" si="0">B4+C4</f>
        <v>30</v>
      </c>
      <c r="E4" s="46">
        <v>1078</v>
      </c>
      <c r="F4" s="73">
        <v>6660</v>
      </c>
      <c r="G4" s="80">
        <v>7734</v>
      </c>
      <c r="H4" s="17">
        <v>0</v>
      </c>
      <c r="I4" s="80">
        <v>7</v>
      </c>
      <c r="J4" s="17">
        <v>0</v>
      </c>
      <c r="K4" s="17">
        <v>6</v>
      </c>
      <c r="L4" s="100">
        <v>0</v>
      </c>
    </row>
    <row r="5" spans="1:12">
      <c r="A5" s="6" t="s">
        <v>35</v>
      </c>
      <c r="B5" s="17">
        <v>15</v>
      </c>
      <c r="C5" s="17">
        <v>12</v>
      </c>
      <c r="D5" s="17">
        <f t="shared" si="0"/>
        <v>27</v>
      </c>
      <c r="E5" s="46">
        <v>149</v>
      </c>
      <c r="F5" s="72">
        <v>9011</v>
      </c>
      <c r="G5" s="80">
        <v>762</v>
      </c>
      <c r="H5" s="17">
        <v>0</v>
      </c>
      <c r="I5" s="17">
        <v>0</v>
      </c>
      <c r="J5" s="98">
        <v>128</v>
      </c>
      <c r="K5" s="17">
        <v>0</v>
      </c>
      <c r="L5" s="100">
        <v>0</v>
      </c>
    </row>
    <row r="6" spans="1:12" ht="30">
      <c r="A6" s="6" t="s">
        <v>62</v>
      </c>
      <c r="B6" s="17"/>
      <c r="C6" s="17">
        <v>29</v>
      </c>
      <c r="D6" s="17">
        <f t="shared" si="0"/>
        <v>29</v>
      </c>
      <c r="E6" s="46">
        <v>588</v>
      </c>
      <c r="F6" s="74">
        <v>3079</v>
      </c>
      <c r="G6" s="80">
        <v>6561</v>
      </c>
      <c r="H6" s="17">
        <v>0</v>
      </c>
      <c r="I6" s="80">
        <v>8</v>
      </c>
      <c r="J6" s="97">
        <v>933</v>
      </c>
      <c r="K6" s="100">
        <v>17</v>
      </c>
      <c r="L6" s="100">
        <v>0</v>
      </c>
    </row>
    <row r="7" spans="1:12">
      <c r="A7" s="6" t="s">
        <v>61</v>
      </c>
      <c r="B7" s="17">
        <v>30</v>
      </c>
      <c r="C7" s="17">
        <v>30</v>
      </c>
      <c r="D7" s="17">
        <f t="shared" si="0"/>
        <v>60</v>
      </c>
      <c r="E7" s="46">
        <v>2342</v>
      </c>
      <c r="F7" s="70">
        <v>12543</v>
      </c>
      <c r="G7" s="80">
        <v>18824</v>
      </c>
      <c r="H7" s="17">
        <v>0</v>
      </c>
      <c r="I7" s="80">
        <v>21271</v>
      </c>
      <c r="J7" s="17">
        <v>5</v>
      </c>
      <c r="K7" s="100">
        <v>7391</v>
      </c>
      <c r="L7" s="100">
        <v>5</v>
      </c>
    </row>
    <row r="8" spans="1:12">
      <c r="A8" s="6" t="s">
        <v>63</v>
      </c>
      <c r="B8" s="17"/>
      <c r="C8" s="17">
        <v>28</v>
      </c>
      <c r="D8" s="17">
        <f t="shared" si="0"/>
        <v>28</v>
      </c>
      <c r="E8" s="46">
        <v>272</v>
      </c>
      <c r="F8" s="75">
        <v>4145</v>
      </c>
      <c r="G8" s="80">
        <v>6475</v>
      </c>
      <c r="H8" s="80">
        <v>22</v>
      </c>
      <c r="I8" s="80">
        <v>10938</v>
      </c>
      <c r="J8" s="99">
        <v>97</v>
      </c>
      <c r="K8" s="100">
        <v>728</v>
      </c>
      <c r="L8" s="100">
        <v>0</v>
      </c>
    </row>
    <row r="9" spans="1:12" ht="30">
      <c r="A9" s="6" t="s">
        <v>67</v>
      </c>
      <c r="B9" s="17"/>
      <c r="C9" s="17">
        <v>26</v>
      </c>
      <c r="D9" s="17">
        <f t="shared" si="0"/>
        <v>26</v>
      </c>
      <c r="E9" s="17"/>
      <c r="F9" s="77">
        <v>877</v>
      </c>
      <c r="G9" s="80">
        <v>1737</v>
      </c>
      <c r="H9" s="17">
        <v>0</v>
      </c>
      <c r="I9" s="80">
        <v>21</v>
      </c>
      <c r="J9" s="100">
        <v>19</v>
      </c>
      <c r="K9" s="100">
        <v>102</v>
      </c>
      <c r="L9" s="100">
        <v>0</v>
      </c>
    </row>
    <row r="10" spans="1:12" ht="30">
      <c r="A10" s="6" t="s">
        <v>57</v>
      </c>
      <c r="B10" s="17">
        <v>38</v>
      </c>
      <c r="C10" s="17">
        <v>15</v>
      </c>
      <c r="D10" s="17">
        <f t="shared" si="0"/>
        <v>53</v>
      </c>
      <c r="E10" s="17"/>
      <c r="F10" s="71">
        <v>7572</v>
      </c>
      <c r="G10" s="80">
        <v>9085</v>
      </c>
      <c r="H10" s="80">
        <v>696</v>
      </c>
      <c r="I10" s="80">
        <v>29</v>
      </c>
      <c r="J10" s="96">
        <v>5882</v>
      </c>
      <c r="K10" s="100">
        <v>423</v>
      </c>
      <c r="L10" s="100">
        <v>0</v>
      </c>
    </row>
    <row r="11" spans="1:12" ht="30">
      <c r="A11" s="6" t="s">
        <v>66</v>
      </c>
      <c r="B11" s="15"/>
      <c r="C11" s="17">
        <v>10</v>
      </c>
      <c r="D11" s="17">
        <f t="shared" si="0"/>
        <v>10</v>
      </c>
      <c r="E11" s="46">
        <v>416</v>
      </c>
      <c r="F11" s="76">
        <v>1653</v>
      </c>
      <c r="G11" s="80">
        <v>3625</v>
      </c>
      <c r="H11" s="17">
        <v>0</v>
      </c>
      <c r="I11" s="17">
        <v>0</v>
      </c>
      <c r="J11" s="17">
        <v>0</v>
      </c>
      <c r="K11" s="17">
        <v>0</v>
      </c>
      <c r="L11" s="100">
        <v>0</v>
      </c>
    </row>
    <row r="12" spans="1:12" ht="30">
      <c r="A12" s="79" t="s">
        <v>96</v>
      </c>
      <c r="B12" s="10"/>
      <c r="C12" s="29">
        <v>10</v>
      </c>
      <c r="D12" s="29">
        <f t="shared" si="0"/>
        <v>10</v>
      </c>
      <c r="E12" s="10"/>
      <c r="F12" s="10"/>
      <c r="G12" s="10"/>
      <c r="H12" s="10"/>
      <c r="I12" s="10"/>
      <c r="J12" s="10"/>
      <c r="K12" s="10"/>
      <c r="L12" s="10"/>
    </row>
    <row r="13" spans="1:12">
      <c r="A13" s="79" t="s">
        <v>97</v>
      </c>
      <c r="B13" s="10"/>
      <c r="C13" s="29">
        <v>12</v>
      </c>
      <c r="D13" s="29">
        <f t="shared" si="0"/>
        <v>12</v>
      </c>
      <c r="E13" s="10"/>
      <c r="F13" s="10"/>
      <c r="G13" s="10"/>
      <c r="H13" s="10"/>
      <c r="I13" s="10"/>
      <c r="J13" s="10"/>
      <c r="K13" s="10"/>
      <c r="L13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/>
  <cols>
    <col min="1" max="1" width="22.140625" customWidth="1"/>
    <col min="2" max="2" width="12.5703125" style="2" customWidth="1"/>
    <col min="3" max="3" width="12.140625" style="2" customWidth="1"/>
    <col min="4" max="4" width="8" style="2" customWidth="1"/>
    <col min="5" max="5" width="8.140625" style="13" customWidth="1"/>
    <col min="6" max="6" width="8.28515625" style="2" customWidth="1"/>
    <col min="7" max="7" width="15.85546875" style="2" customWidth="1"/>
    <col min="8" max="8" width="10.7109375" customWidth="1"/>
    <col min="9" max="9" width="15.85546875" style="2" customWidth="1"/>
    <col min="10" max="10" width="11.28515625" style="2" customWidth="1"/>
    <col min="11" max="11" width="19.28515625" style="2" customWidth="1"/>
    <col min="12" max="12" width="15.42578125" style="2" customWidth="1"/>
    <col min="13" max="13" width="16.28515625" style="2" customWidth="1"/>
    <col min="14" max="14" width="13.42578125" style="2" customWidth="1"/>
    <col min="15" max="15" width="18.5703125" style="2" customWidth="1"/>
    <col min="16" max="16" width="13" style="2" customWidth="1"/>
    <col min="17" max="17" width="17.140625" style="2" customWidth="1"/>
    <col min="18" max="18" width="18" style="2" customWidth="1"/>
    <col min="19" max="19" width="16.42578125" style="2" customWidth="1"/>
    <col min="20" max="20" width="15.7109375" style="2" customWidth="1"/>
    <col min="21" max="21" width="18.42578125" style="2" customWidth="1"/>
    <col min="22" max="22" width="15.28515625" style="2" customWidth="1"/>
    <col min="23" max="23" width="18.28515625" style="2" customWidth="1"/>
  </cols>
  <sheetData>
    <row r="1" spans="1:23">
      <c r="B1" s="104" t="s">
        <v>73</v>
      </c>
      <c r="C1" s="104"/>
      <c r="D1" s="104"/>
      <c r="E1" s="104"/>
      <c r="F1" s="104"/>
    </row>
    <row r="2" spans="1:23" ht="34.5" customHeight="1">
      <c r="A2" s="106" t="s">
        <v>0</v>
      </c>
      <c r="B2" s="107" t="s">
        <v>94</v>
      </c>
      <c r="C2" s="16" t="s">
        <v>69</v>
      </c>
      <c r="D2" s="105" t="s">
        <v>70</v>
      </c>
      <c r="E2" s="105"/>
      <c r="F2" s="104" t="s">
        <v>72</v>
      </c>
      <c r="G2" s="109" t="s">
        <v>74</v>
      </c>
      <c r="H2" s="109" t="s">
        <v>77</v>
      </c>
      <c r="I2" s="109" t="s">
        <v>82</v>
      </c>
      <c r="J2" s="109" t="s">
        <v>78</v>
      </c>
      <c r="K2" s="109" t="s">
        <v>83</v>
      </c>
      <c r="L2" s="109" t="s">
        <v>79</v>
      </c>
      <c r="M2" s="109" t="s">
        <v>84</v>
      </c>
      <c r="N2" s="109" t="s">
        <v>80</v>
      </c>
      <c r="O2" s="109" t="s">
        <v>88</v>
      </c>
      <c r="P2" s="109" t="s">
        <v>81</v>
      </c>
      <c r="Q2" s="109" t="s">
        <v>85</v>
      </c>
      <c r="R2" s="109" t="s">
        <v>86</v>
      </c>
      <c r="S2" s="109" t="s">
        <v>87</v>
      </c>
      <c r="T2" s="109" t="s">
        <v>89</v>
      </c>
      <c r="U2" s="109" t="s">
        <v>90</v>
      </c>
      <c r="V2" s="109" t="s">
        <v>91</v>
      </c>
      <c r="W2" s="109" t="s">
        <v>92</v>
      </c>
    </row>
    <row r="3" spans="1:23" ht="40.5" customHeight="1">
      <c r="A3" s="105"/>
      <c r="B3" s="108"/>
      <c r="C3" s="7" t="s">
        <v>93</v>
      </c>
      <c r="D3" s="5" t="s">
        <v>93</v>
      </c>
      <c r="E3" s="5" t="s">
        <v>71</v>
      </c>
      <c r="F3" s="104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s="1" customFormat="1">
      <c r="A4" s="4" t="s">
        <v>75</v>
      </c>
      <c r="B4" s="21">
        <v>11122</v>
      </c>
      <c r="C4" s="7">
        <v>10</v>
      </c>
      <c r="D4" s="14">
        <v>15</v>
      </c>
      <c r="E4" s="14">
        <v>1</v>
      </c>
      <c r="F4" s="5">
        <f>C4+D4+E4</f>
        <v>26</v>
      </c>
      <c r="G4" s="22">
        <f>(F4*1000)/B4</f>
        <v>2.3377090451357669</v>
      </c>
      <c r="H4" s="46">
        <v>7</v>
      </c>
      <c r="I4" s="23">
        <f>H4/B4</f>
        <v>6.2938320445962953E-4</v>
      </c>
      <c r="J4" s="81">
        <v>900</v>
      </c>
      <c r="K4" s="23">
        <f>J4/B4</f>
        <v>8.0920697716238082E-2</v>
      </c>
      <c r="L4" s="82">
        <v>23</v>
      </c>
      <c r="M4" s="23">
        <f>L4/B4</f>
        <v>2.06797338608164E-3</v>
      </c>
      <c r="N4" s="82">
        <v>0</v>
      </c>
      <c r="O4" s="23">
        <f>N4/B4</f>
        <v>0</v>
      </c>
      <c r="P4" s="82">
        <v>0</v>
      </c>
      <c r="Q4" s="23">
        <f>P4/B4</f>
        <v>0</v>
      </c>
      <c r="R4" s="103">
        <v>126</v>
      </c>
      <c r="S4" s="23">
        <f>R4/B4</f>
        <v>1.1328897680273332E-2</v>
      </c>
      <c r="T4" s="103">
        <v>0</v>
      </c>
      <c r="U4" s="23">
        <f>T4/B4</f>
        <v>0</v>
      </c>
      <c r="V4" s="103">
        <v>0</v>
      </c>
      <c r="W4" s="23">
        <f>V4/B4</f>
        <v>0</v>
      </c>
    </row>
    <row r="5" spans="1:23" s="1" customFormat="1">
      <c r="A5" s="6" t="s">
        <v>1</v>
      </c>
      <c r="B5" s="11">
        <v>32999</v>
      </c>
      <c r="C5" s="7">
        <v>18</v>
      </c>
      <c r="D5" s="14">
        <v>29</v>
      </c>
      <c r="E5" s="14">
        <v>4</v>
      </c>
      <c r="F5" s="5">
        <f t="shared" ref="F5:F39" si="0">C5+D5+E5</f>
        <v>51</v>
      </c>
      <c r="G5" s="22">
        <f t="shared" ref="G5:G39" si="1">(F5*1000)/B5</f>
        <v>1.5455013788296614</v>
      </c>
      <c r="H5" s="46">
        <v>185</v>
      </c>
      <c r="I5" s="23">
        <f t="shared" ref="I5:I39" si="2">H5/B5</f>
        <v>5.6062304918330858E-3</v>
      </c>
      <c r="J5" s="81">
        <v>2876</v>
      </c>
      <c r="K5" s="23">
        <f t="shared" ref="K5:K39" si="3">J5/B5</f>
        <v>8.7154156186551104E-2</v>
      </c>
      <c r="L5" s="82">
        <v>398</v>
      </c>
      <c r="M5" s="23">
        <f t="shared" ref="M5:M39" si="4">L5/B5</f>
        <v>1.206097154459226E-2</v>
      </c>
      <c r="N5" s="82">
        <v>0</v>
      </c>
      <c r="O5" s="23">
        <f t="shared" ref="O5:O39" si="5">N5/B5</f>
        <v>0</v>
      </c>
      <c r="P5" s="82">
        <v>0</v>
      </c>
      <c r="Q5" s="23">
        <f t="shared" ref="Q5:Q39" si="6">P5/B5</f>
        <v>0</v>
      </c>
      <c r="R5" s="103">
        <v>138</v>
      </c>
      <c r="S5" s="23">
        <f t="shared" ref="S5:S39" si="7">R5/B5</f>
        <v>4.1819449074214374E-3</v>
      </c>
      <c r="T5" s="103">
        <v>1784</v>
      </c>
      <c r="U5" s="23">
        <f t="shared" ref="U5:U39" si="8">T5/B5</f>
        <v>5.4062244310433646E-2</v>
      </c>
      <c r="V5" s="103">
        <v>0</v>
      </c>
      <c r="W5" s="23">
        <f t="shared" ref="W5:W39" si="9">V5/B5</f>
        <v>0</v>
      </c>
    </row>
    <row r="6" spans="1:23" s="1" customFormat="1">
      <c r="A6" s="6" t="s">
        <v>2</v>
      </c>
      <c r="B6" s="11">
        <v>5509</v>
      </c>
      <c r="C6" s="7">
        <v>5</v>
      </c>
      <c r="D6" s="14">
        <v>11</v>
      </c>
      <c r="E6" s="14"/>
      <c r="F6" s="5">
        <f t="shared" si="0"/>
        <v>16</v>
      </c>
      <c r="G6" s="22">
        <f t="shared" si="1"/>
        <v>2.9043383554184063</v>
      </c>
      <c r="H6" s="46">
        <v>105</v>
      </c>
      <c r="I6" s="23">
        <f t="shared" si="2"/>
        <v>1.9059720457433291E-2</v>
      </c>
      <c r="J6" s="81">
        <v>1945</v>
      </c>
      <c r="K6" s="23">
        <f t="shared" si="3"/>
        <v>0.35305863133054999</v>
      </c>
      <c r="L6" s="82">
        <v>4877</v>
      </c>
      <c r="M6" s="23">
        <f t="shared" si="4"/>
        <v>0.88527863496097292</v>
      </c>
      <c r="N6" s="82">
        <v>107</v>
      </c>
      <c r="O6" s="23">
        <f t="shared" si="5"/>
        <v>1.9422762751860591E-2</v>
      </c>
      <c r="P6" s="82">
        <v>0</v>
      </c>
      <c r="Q6" s="23">
        <f t="shared" si="6"/>
        <v>0</v>
      </c>
      <c r="R6" s="103">
        <v>403</v>
      </c>
      <c r="S6" s="23">
        <f t="shared" si="7"/>
        <v>7.3153022327101108E-2</v>
      </c>
      <c r="T6" s="103">
        <v>0</v>
      </c>
      <c r="U6" s="23">
        <f t="shared" si="8"/>
        <v>0</v>
      </c>
      <c r="V6" s="103">
        <v>176</v>
      </c>
      <c r="W6" s="23">
        <f t="shared" si="9"/>
        <v>3.1947721909602468E-2</v>
      </c>
    </row>
    <row r="7" spans="1:23" s="1" customFormat="1">
      <c r="A7" s="6" t="s">
        <v>15</v>
      </c>
      <c r="B7" s="11">
        <v>34723</v>
      </c>
      <c r="C7" s="7">
        <v>10</v>
      </c>
      <c r="D7" s="14">
        <v>28</v>
      </c>
      <c r="E7" s="14">
        <v>1</v>
      </c>
      <c r="F7" s="5">
        <f t="shared" si="0"/>
        <v>39</v>
      </c>
      <c r="G7" s="22">
        <f t="shared" si="1"/>
        <v>1.1231748408835642</v>
      </c>
      <c r="H7" s="44"/>
      <c r="I7" s="23">
        <f t="shared" si="2"/>
        <v>0</v>
      </c>
      <c r="J7" s="81">
        <v>4379</v>
      </c>
      <c r="K7" s="23">
        <f t="shared" si="3"/>
        <v>0.12611237508279816</v>
      </c>
      <c r="L7" s="82">
        <v>2064</v>
      </c>
      <c r="M7" s="23">
        <f t="shared" si="4"/>
        <v>5.9441868502145549E-2</v>
      </c>
      <c r="N7" s="82">
        <v>43</v>
      </c>
      <c r="O7" s="23">
        <f t="shared" si="5"/>
        <v>1.2383722604613658E-3</v>
      </c>
      <c r="P7" s="82">
        <v>2</v>
      </c>
      <c r="Q7" s="23">
        <f t="shared" si="6"/>
        <v>5.759870978890073E-5</v>
      </c>
      <c r="R7" s="103">
        <v>142</v>
      </c>
      <c r="S7" s="23">
        <f t="shared" si="7"/>
        <v>4.0895083950119515E-3</v>
      </c>
      <c r="T7" s="103">
        <v>1</v>
      </c>
      <c r="U7" s="23">
        <f t="shared" si="8"/>
        <v>2.8799354894450365E-5</v>
      </c>
      <c r="V7" s="103">
        <v>0</v>
      </c>
      <c r="W7" s="23">
        <f t="shared" si="9"/>
        <v>0</v>
      </c>
    </row>
    <row r="8" spans="1:23" s="1" customFormat="1">
      <c r="A8" s="6" t="s">
        <v>11</v>
      </c>
      <c r="B8" s="11">
        <v>11353</v>
      </c>
      <c r="C8" s="7">
        <v>10</v>
      </c>
      <c r="D8" s="14">
        <v>22</v>
      </c>
      <c r="E8" s="14"/>
      <c r="F8" s="5">
        <f t="shared" si="0"/>
        <v>32</v>
      </c>
      <c r="G8" s="22">
        <f t="shared" si="1"/>
        <v>2.8186382453976924</v>
      </c>
      <c r="H8" s="46">
        <v>366</v>
      </c>
      <c r="I8" s="23">
        <f t="shared" si="2"/>
        <v>3.2238174931736106E-2</v>
      </c>
      <c r="J8" s="81">
        <v>2885</v>
      </c>
      <c r="K8" s="23">
        <f t="shared" si="3"/>
        <v>0.25411785431163569</v>
      </c>
      <c r="L8" s="82">
        <v>6756</v>
      </c>
      <c r="M8" s="23">
        <f t="shared" si="4"/>
        <v>0.59508499955958782</v>
      </c>
      <c r="N8" s="82">
        <v>106</v>
      </c>
      <c r="O8" s="23">
        <f t="shared" si="5"/>
        <v>9.3367391878798559E-3</v>
      </c>
      <c r="P8" s="82">
        <v>1</v>
      </c>
      <c r="Q8" s="23">
        <f t="shared" si="6"/>
        <v>8.8082445168677882E-5</v>
      </c>
      <c r="R8" s="103">
        <v>145</v>
      </c>
      <c r="S8" s="23">
        <f t="shared" si="7"/>
        <v>1.2771954549458293E-2</v>
      </c>
      <c r="T8" s="103">
        <v>226</v>
      </c>
      <c r="U8" s="23">
        <f t="shared" si="8"/>
        <v>1.99066326081212E-2</v>
      </c>
      <c r="V8" s="103">
        <v>0</v>
      </c>
      <c r="W8" s="23">
        <f t="shared" si="9"/>
        <v>0</v>
      </c>
    </row>
    <row r="9" spans="1:23" s="1" customFormat="1">
      <c r="A9" s="6" t="s">
        <v>31</v>
      </c>
      <c r="B9" s="11">
        <v>71197</v>
      </c>
      <c r="C9" s="7">
        <v>37</v>
      </c>
      <c r="D9" s="14">
        <v>33</v>
      </c>
      <c r="E9" s="14">
        <v>3</v>
      </c>
      <c r="F9" s="5">
        <f t="shared" si="0"/>
        <v>73</v>
      </c>
      <c r="G9" s="22">
        <f t="shared" si="1"/>
        <v>1.0253241007345815</v>
      </c>
      <c r="H9" s="46">
        <v>1518</v>
      </c>
      <c r="I9" s="23">
        <f t="shared" si="2"/>
        <v>2.1321123081028695E-2</v>
      </c>
      <c r="J9" s="81">
        <v>20138</v>
      </c>
      <c r="K9" s="23">
        <f t="shared" si="3"/>
        <v>0.28284899644647948</v>
      </c>
      <c r="L9" s="82">
        <v>11199</v>
      </c>
      <c r="M9" s="23">
        <f t="shared" si="4"/>
        <v>0.157295953481186</v>
      </c>
      <c r="N9" s="82">
        <v>0</v>
      </c>
      <c r="O9" s="23">
        <f t="shared" si="5"/>
        <v>0</v>
      </c>
      <c r="P9" s="82">
        <v>0</v>
      </c>
      <c r="Q9" s="23">
        <f t="shared" si="6"/>
        <v>0</v>
      </c>
      <c r="R9" s="103">
        <v>140</v>
      </c>
      <c r="S9" s="23">
        <f t="shared" si="7"/>
        <v>1.9663749877101562E-3</v>
      </c>
      <c r="T9" s="103">
        <v>0</v>
      </c>
      <c r="U9" s="23">
        <f t="shared" si="8"/>
        <v>0</v>
      </c>
      <c r="V9" s="103">
        <v>0</v>
      </c>
      <c r="W9" s="23">
        <f t="shared" si="9"/>
        <v>0</v>
      </c>
    </row>
    <row r="10" spans="1:23" s="1" customFormat="1">
      <c r="A10" s="6" t="s">
        <v>55</v>
      </c>
      <c r="B10" s="11">
        <v>10970</v>
      </c>
      <c r="C10" s="7">
        <v>10</v>
      </c>
      <c r="D10" s="14">
        <v>16</v>
      </c>
      <c r="E10" s="14"/>
      <c r="F10" s="5">
        <f t="shared" si="0"/>
        <v>26</v>
      </c>
      <c r="G10" s="22">
        <f t="shared" si="1"/>
        <v>2.3701002734731085</v>
      </c>
      <c r="H10" s="46">
        <v>676</v>
      </c>
      <c r="I10" s="23">
        <f t="shared" si="2"/>
        <v>6.162260711030082E-2</v>
      </c>
      <c r="J10" s="81">
        <v>3699</v>
      </c>
      <c r="K10" s="23">
        <f t="shared" si="3"/>
        <v>0.33719234275296261</v>
      </c>
      <c r="L10" s="82">
        <v>7964</v>
      </c>
      <c r="M10" s="23">
        <f t="shared" si="4"/>
        <v>0.72597994530537835</v>
      </c>
      <c r="N10" s="82">
        <v>0</v>
      </c>
      <c r="O10" s="23">
        <f t="shared" si="5"/>
        <v>0</v>
      </c>
      <c r="P10" s="82">
        <v>102</v>
      </c>
      <c r="Q10" s="23">
        <f t="shared" si="6"/>
        <v>9.2980856882406565E-3</v>
      </c>
      <c r="R10" s="103">
        <v>1</v>
      </c>
      <c r="S10" s="23">
        <f t="shared" si="7"/>
        <v>9.1157702825888791E-5</v>
      </c>
      <c r="T10" s="103">
        <v>539</v>
      </c>
      <c r="U10" s="23">
        <f t="shared" si="8"/>
        <v>4.9134001823154055E-2</v>
      </c>
      <c r="V10" s="103">
        <v>0</v>
      </c>
      <c r="W10" s="23">
        <f t="shared" si="9"/>
        <v>0</v>
      </c>
    </row>
    <row r="11" spans="1:23" s="1" customFormat="1">
      <c r="A11" s="6" t="s">
        <v>20</v>
      </c>
      <c r="B11" s="11">
        <v>4828</v>
      </c>
      <c r="C11" s="7">
        <v>8</v>
      </c>
      <c r="D11" s="14">
        <v>10</v>
      </c>
      <c r="E11" s="14">
        <v>1</v>
      </c>
      <c r="F11" s="5">
        <f t="shared" si="0"/>
        <v>19</v>
      </c>
      <c r="G11" s="22">
        <f t="shared" si="1"/>
        <v>3.9353769676884838</v>
      </c>
      <c r="H11" s="46">
        <v>230</v>
      </c>
      <c r="I11" s="23">
        <f t="shared" si="2"/>
        <v>4.7638773819386908E-2</v>
      </c>
      <c r="J11" s="81">
        <v>1355</v>
      </c>
      <c r="K11" s="23">
        <f t="shared" si="3"/>
        <v>0.28065451532725766</v>
      </c>
      <c r="L11" s="82">
        <v>4253</v>
      </c>
      <c r="M11" s="23">
        <f t="shared" si="4"/>
        <v>0.88090306545153274</v>
      </c>
      <c r="N11" s="82">
        <v>0</v>
      </c>
      <c r="O11" s="23">
        <f t="shared" si="5"/>
        <v>0</v>
      </c>
      <c r="P11" s="82">
        <v>0</v>
      </c>
      <c r="Q11" s="23">
        <f t="shared" si="6"/>
        <v>0</v>
      </c>
      <c r="R11" s="103">
        <v>154</v>
      </c>
      <c r="S11" s="23">
        <f t="shared" si="7"/>
        <v>3.1897265948632972E-2</v>
      </c>
      <c r="T11" s="103">
        <v>2</v>
      </c>
      <c r="U11" s="23">
        <f t="shared" si="8"/>
        <v>4.1425020712510354E-4</v>
      </c>
      <c r="V11" s="103">
        <v>0</v>
      </c>
      <c r="W11" s="23">
        <f t="shared" si="9"/>
        <v>0</v>
      </c>
    </row>
    <row r="12" spans="1:23" s="1" customFormat="1">
      <c r="A12" s="6" t="s">
        <v>16</v>
      </c>
      <c r="B12" s="11">
        <v>13740</v>
      </c>
      <c r="C12" s="7">
        <v>10</v>
      </c>
      <c r="D12" s="14">
        <v>21</v>
      </c>
      <c r="E12" s="14">
        <v>2</v>
      </c>
      <c r="F12" s="5">
        <f t="shared" si="0"/>
        <v>33</v>
      </c>
      <c r="G12" s="22">
        <f t="shared" si="1"/>
        <v>2.4017467248908297</v>
      </c>
      <c r="H12" s="44"/>
      <c r="I12" s="23">
        <f t="shared" si="2"/>
        <v>0</v>
      </c>
      <c r="J12" s="81">
        <v>850</v>
      </c>
      <c r="K12" s="23">
        <f t="shared" si="3"/>
        <v>6.186317321688501E-2</v>
      </c>
      <c r="L12" s="82">
        <v>1581</v>
      </c>
      <c r="M12" s="23">
        <f t="shared" si="4"/>
        <v>0.11506550218340611</v>
      </c>
      <c r="N12" s="82">
        <v>0</v>
      </c>
      <c r="O12" s="23">
        <f t="shared" si="5"/>
        <v>0</v>
      </c>
      <c r="P12" s="82">
        <v>0</v>
      </c>
      <c r="Q12" s="23">
        <f t="shared" si="6"/>
        <v>0</v>
      </c>
      <c r="R12" s="103">
        <v>131</v>
      </c>
      <c r="S12" s="23">
        <f t="shared" si="7"/>
        <v>9.5342066957787488E-3</v>
      </c>
      <c r="T12" s="103">
        <v>234</v>
      </c>
      <c r="U12" s="23">
        <f t="shared" si="8"/>
        <v>1.7030567685589519E-2</v>
      </c>
      <c r="V12" s="103">
        <v>0</v>
      </c>
      <c r="W12" s="23">
        <f t="shared" si="9"/>
        <v>0</v>
      </c>
    </row>
    <row r="13" spans="1:23" s="1" customFormat="1">
      <c r="A13" s="6" t="s">
        <v>12</v>
      </c>
      <c r="B13" s="11">
        <v>16078</v>
      </c>
      <c r="C13" s="7">
        <v>10</v>
      </c>
      <c r="D13" s="14">
        <v>22</v>
      </c>
      <c r="E13" s="14">
        <v>3</v>
      </c>
      <c r="F13" s="5">
        <f t="shared" si="0"/>
        <v>35</v>
      </c>
      <c r="G13" s="22">
        <f t="shared" si="1"/>
        <v>2.1768876725960942</v>
      </c>
      <c r="H13" s="46">
        <v>913</v>
      </c>
      <c r="I13" s="23">
        <f t="shared" si="2"/>
        <v>5.6785669859435256E-2</v>
      </c>
      <c r="J13" s="81">
        <v>5755</v>
      </c>
      <c r="K13" s="23">
        <f t="shared" si="3"/>
        <v>0.35794253016544347</v>
      </c>
      <c r="L13" s="82">
        <v>7900</v>
      </c>
      <c r="M13" s="23">
        <f t="shared" si="4"/>
        <v>0.49135464610026125</v>
      </c>
      <c r="N13" s="82">
        <v>857</v>
      </c>
      <c r="O13" s="23">
        <f t="shared" si="5"/>
        <v>5.33026495832815E-2</v>
      </c>
      <c r="P13" s="82">
        <v>0</v>
      </c>
      <c r="Q13" s="23">
        <f t="shared" si="6"/>
        <v>0</v>
      </c>
      <c r="R13" s="103">
        <v>732</v>
      </c>
      <c r="S13" s="23">
        <f t="shared" si="7"/>
        <v>4.5528050752581165E-2</v>
      </c>
      <c r="T13" s="103">
        <v>106</v>
      </c>
      <c r="U13" s="23">
        <f t="shared" si="8"/>
        <v>6.5928598084338845E-3</v>
      </c>
      <c r="V13" s="103">
        <v>0</v>
      </c>
      <c r="W13" s="23">
        <f t="shared" si="9"/>
        <v>0</v>
      </c>
    </row>
    <row r="14" spans="1:23" s="1" customFormat="1" ht="16.5" customHeight="1">
      <c r="A14" s="6" t="s">
        <v>23</v>
      </c>
      <c r="B14" s="11">
        <v>49407</v>
      </c>
      <c r="C14" s="7">
        <v>15</v>
      </c>
      <c r="D14" s="14">
        <v>65</v>
      </c>
      <c r="E14" s="14">
        <v>4</v>
      </c>
      <c r="F14" s="5">
        <f t="shared" si="0"/>
        <v>84</v>
      </c>
      <c r="G14" s="22">
        <f t="shared" si="1"/>
        <v>1.7001639443803509</v>
      </c>
      <c r="H14" s="46">
        <v>728</v>
      </c>
      <c r="I14" s="23">
        <f t="shared" si="2"/>
        <v>1.4734754184629708E-2</v>
      </c>
      <c r="J14" s="81">
        <v>6217</v>
      </c>
      <c r="K14" s="23">
        <f t="shared" si="3"/>
        <v>0.12583237193110289</v>
      </c>
      <c r="L14" s="82">
        <v>3578</v>
      </c>
      <c r="M14" s="23">
        <f t="shared" si="4"/>
        <v>7.2418888011820184E-2</v>
      </c>
      <c r="N14" s="82">
        <v>0</v>
      </c>
      <c r="O14" s="23">
        <f t="shared" si="5"/>
        <v>0</v>
      </c>
      <c r="P14" s="82">
        <v>0</v>
      </c>
      <c r="Q14" s="23">
        <f t="shared" si="6"/>
        <v>0</v>
      </c>
      <c r="R14" s="103">
        <v>35</v>
      </c>
      <c r="S14" s="23">
        <f t="shared" si="7"/>
        <v>7.0840164349181289E-4</v>
      </c>
      <c r="T14" s="103">
        <v>148</v>
      </c>
      <c r="U14" s="23">
        <f t="shared" si="8"/>
        <v>2.9955269496225231E-3</v>
      </c>
      <c r="V14" s="103">
        <v>0</v>
      </c>
      <c r="W14" s="23">
        <f t="shared" si="9"/>
        <v>0</v>
      </c>
    </row>
    <row r="15" spans="1:23" s="1" customFormat="1">
      <c r="A15" s="6" t="s">
        <v>19</v>
      </c>
      <c r="B15" s="11">
        <v>20257</v>
      </c>
      <c r="C15" s="7">
        <v>10</v>
      </c>
      <c r="D15" s="14">
        <v>26</v>
      </c>
      <c r="E15" s="14">
        <v>1</v>
      </c>
      <c r="F15" s="5">
        <f t="shared" si="0"/>
        <v>37</v>
      </c>
      <c r="G15" s="22">
        <f t="shared" si="1"/>
        <v>1.8265291010514884</v>
      </c>
      <c r="H15" s="46">
        <v>135</v>
      </c>
      <c r="I15" s="23">
        <f t="shared" si="2"/>
        <v>6.6643629362689444E-3</v>
      </c>
      <c r="J15" s="81">
        <v>4833</v>
      </c>
      <c r="K15" s="23">
        <f t="shared" si="3"/>
        <v>0.23858419311842818</v>
      </c>
      <c r="L15" s="82">
        <v>5567</v>
      </c>
      <c r="M15" s="23">
        <f t="shared" si="4"/>
        <v>0.27481858123117936</v>
      </c>
      <c r="N15" s="82">
        <v>0</v>
      </c>
      <c r="O15" s="23">
        <f t="shared" si="5"/>
        <v>0</v>
      </c>
      <c r="P15" s="82">
        <v>0</v>
      </c>
      <c r="Q15" s="23">
        <f t="shared" si="6"/>
        <v>0</v>
      </c>
      <c r="R15" s="103">
        <v>136</v>
      </c>
      <c r="S15" s="23">
        <f t="shared" si="7"/>
        <v>6.7137285876487139E-3</v>
      </c>
      <c r="T15" s="103">
        <v>8</v>
      </c>
      <c r="U15" s="23">
        <f t="shared" si="8"/>
        <v>3.9492521103815962E-4</v>
      </c>
      <c r="V15" s="103">
        <v>0</v>
      </c>
      <c r="W15" s="23">
        <f t="shared" si="9"/>
        <v>0</v>
      </c>
    </row>
    <row r="16" spans="1:23" s="1" customFormat="1">
      <c r="A16" s="6" t="s">
        <v>24</v>
      </c>
      <c r="B16" s="11">
        <v>25055</v>
      </c>
      <c r="C16" s="7">
        <v>18</v>
      </c>
      <c r="D16" s="14">
        <v>24</v>
      </c>
      <c r="E16" s="14">
        <v>2</v>
      </c>
      <c r="F16" s="5">
        <f t="shared" si="0"/>
        <v>44</v>
      </c>
      <c r="G16" s="22">
        <f t="shared" si="1"/>
        <v>1.7561364997006585</v>
      </c>
      <c r="H16" s="46">
        <v>1054</v>
      </c>
      <c r="I16" s="23">
        <f t="shared" si="2"/>
        <v>4.2067451606465772E-2</v>
      </c>
      <c r="J16" s="81">
        <v>6722</v>
      </c>
      <c r="K16" s="23">
        <f t="shared" si="3"/>
        <v>0.26828976252245063</v>
      </c>
      <c r="L16" s="82">
        <v>6302</v>
      </c>
      <c r="M16" s="23">
        <f t="shared" si="4"/>
        <v>0.25152664138894432</v>
      </c>
      <c r="N16" s="82">
        <v>1649</v>
      </c>
      <c r="O16" s="23">
        <f t="shared" si="5"/>
        <v>6.5815206545599678E-2</v>
      </c>
      <c r="P16" s="82">
        <v>16</v>
      </c>
      <c r="Q16" s="23">
        <f t="shared" si="6"/>
        <v>6.3859509080023945E-4</v>
      </c>
      <c r="R16" s="103">
        <v>0</v>
      </c>
      <c r="S16" s="23">
        <f t="shared" si="7"/>
        <v>0</v>
      </c>
      <c r="T16" s="103">
        <v>218</v>
      </c>
      <c r="U16" s="23">
        <f t="shared" si="8"/>
        <v>8.7008581121532629E-3</v>
      </c>
      <c r="V16" s="103">
        <v>0</v>
      </c>
      <c r="W16" s="23">
        <f t="shared" si="9"/>
        <v>0</v>
      </c>
    </row>
    <row r="17" spans="1:23" s="1" customFormat="1">
      <c r="A17" s="6" t="s">
        <v>10</v>
      </c>
      <c r="B17" s="11">
        <v>7774</v>
      </c>
      <c r="C17" s="7">
        <v>8</v>
      </c>
      <c r="D17" s="14">
        <v>19</v>
      </c>
      <c r="E17" s="14">
        <v>1</v>
      </c>
      <c r="F17" s="5">
        <f t="shared" si="0"/>
        <v>28</v>
      </c>
      <c r="G17" s="22">
        <f t="shared" si="1"/>
        <v>3.6017494211474146</v>
      </c>
      <c r="H17" s="46">
        <v>16</v>
      </c>
      <c r="I17" s="23">
        <f t="shared" si="2"/>
        <v>2.0581425263699513E-3</v>
      </c>
      <c r="J17" s="81">
        <v>2303</v>
      </c>
      <c r="K17" s="23">
        <f t="shared" si="3"/>
        <v>0.29624388988937483</v>
      </c>
      <c r="L17" s="82">
        <v>129</v>
      </c>
      <c r="M17" s="23">
        <f t="shared" si="4"/>
        <v>1.6593774118857731E-2</v>
      </c>
      <c r="N17" s="82">
        <v>571</v>
      </c>
      <c r="O17" s="23">
        <f t="shared" si="5"/>
        <v>7.3449961409827624E-2</v>
      </c>
      <c r="P17" s="82">
        <v>0</v>
      </c>
      <c r="Q17" s="23">
        <f t="shared" si="6"/>
        <v>0</v>
      </c>
      <c r="R17" s="103">
        <v>135</v>
      </c>
      <c r="S17" s="23">
        <f t="shared" si="7"/>
        <v>1.7365577566246463E-2</v>
      </c>
      <c r="T17" s="103">
        <v>308</v>
      </c>
      <c r="U17" s="23">
        <f t="shared" si="8"/>
        <v>3.9619243632621558E-2</v>
      </c>
      <c r="V17" s="103">
        <v>0</v>
      </c>
      <c r="W17" s="23">
        <f t="shared" si="9"/>
        <v>0</v>
      </c>
    </row>
    <row r="18" spans="1:23" s="1" customFormat="1">
      <c r="A18" s="6" t="s">
        <v>26</v>
      </c>
      <c r="B18" s="11">
        <v>57475</v>
      </c>
      <c r="C18" s="7">
        <v>19</v>
      </c>
      <c r="D18" s="14">
        <v>35</v>
      </c>
      <c r="E18" s="14">
        <v>3</v>
      </c>
      <c r="F18" s="5">
        <f t="shared" si="0"/>
        <v>57</v>
      </c>
      <c r="G18" s="22">
        <f t="shared" si="1"/>
        <v>0.99173553719008267</v>
      </c>
      <c r="H18" s="46">
        <v>44</v>
      </c>
      <c r="I18" s="23">
        <f t="shared" si="2"/>
        <v>7.6555023923444978E-4</v>
      </c>
      <c r="J18" s="81">
        <v>14976</v>
      </c>
      <c r="K18" s="23">
        <f t="shared" si="3"/>
        <v>0.26056546324488911</v>
      </c>
      <c r="L18" s="82">
        <v>2146</v>
      </c>
      <c r="M18" s="23">
        <f t="shared" si="4"/>
        <v>3.7337973031752937E-2</v>
      </c>
      <c r="N18" s="82">
        <v>0</v>
      </c>
      <c r="O18" s="23">
        <f t="shared" si="5"/>
        <v>0</v>
      </c>
      <c r="P18" s="82">
        <v>1105</v>
      </c>
      <c r="Q18" s="23">
        <f t="shared" si="6"/>
        <v>1.9225750326228794E-2</v>
      </c>
      <c r="R18" s="103">
        <v>130</v>
      </c>
      <c r="S18" s="23">
        <f t="shared" si="7"/>
        <v>2.2618529795563288E-3</v>
      </c>
      <c r="T18" s="103">
        <v>1088</v>
      </c>
      <c r="U18" s="23">
        <f t="shared" si="8"/>
        <v>1.892996955197912E-2</v>
      </c>
      <c r="V18" s="103">
        <v>0</v>
      </c>
      <c r="W18" s="23">
        <f t="shared" si="9"/>
        <v>0</v>
      </c>
    </row>
    <row r="19" spans="1:23" s="1" customFormat="1">
      <c r="A19" s="6" t="s">
        <v>5</v>
      </c>
      <c r="B19" s="11">
        <v>82670</v>
      </c>
      <c r="C19" s="7">
        <v>30</v>
      </c>
      <c r="D19" s="14">
        <v>40</v>
      </c>
      <c r="E19" s="14">
        <v>4</v>
      </c>
      <c r="F19" s="5">
        <f t="shared" si="0"/>
        <v>74</v>
      </c>
      <c r="G19" s="22">
        <f t="shared" si="1"/>
        <v>0.89512519656465461</v>
      </c>
      <c r="H19" s="44"/>
      <c r="I19" s="23">
        <f t="shared" si="2"/>
        <v>0</v>
      </c>
      <c r="J19" s="81">
        <v>18818</v>
      </c>
      <c r="K19" s="23">
        <f t="shared" si="3"/>
        <v>0.22762791822910367</v>
      </c>
      <c r="L19" s="82">
        <v>500</v>
      </c>
      <c r="M19" s="23">
        <f t="shared" si="4"/>
        <v>6.0481432200314503E-3</v>
      </c>
      <c r="N19" s="82">
        <v>0</v>
      </c>
      <c r="O19" s="23">
        <f t="shared" si="5"/>
        <v>0</v>
      </c>
      <c r="P19" s="82">
        <v>0</v>
      </c>
      <c r="Q19" s="23">
        <f t="shared" si="6"/>
        <v>0</v>
      </c>
      <c r="R19" s="103">
        <v>106</v>
      </c>
      <c r="S19" s="23">
        <f t="shared" si="7"/>
        <v>1.2822063626466674E-3</v>
      </c>
      <c r="T19" s="103">
        <v>1</v>
      </c>
      <c r="U19" s="23">
        <f t="shared" si="8"/>
        <v>1.2096286440062901E-5</v>
      </c>
      <c r="V19" s="103">
        <v>0</v>
      </c>
      <c r="W19" s="23">
        <f t="shared" si="9"/>
        <v>0</v>
      </c>
    </row>
    <row r="20" spans="1:23" s="1" customFormat="1">
      <c r="A20" s="6" t="s">
        <v>18</v>
      </c>
      <c r="B20" s="11">
        <v>10386</v>
      </c>
      <c r="C20" s="7">
        <v>10</v>
      </c>
      <c r="D20" s="14">
        <v>18</v>
      </c>
      <c r="E20" s="14">
        <v>1</v>
      </c>
      <c r="F20" s="5">
        <f t="shared" si="0"/>
        <v>29</v>
      </c>
      <c r="G20" s="22">
        <f t="shared" si="1"/>
        <v>2.7922202965530523</v>
      </c>
      <c r="H20" s="46">
        <v>247</v>
      </c>
      <c r="I20" s="23">
        <f t="shared" si="2"/>
        <v>2.3782014249951858E-2</v>
      </c>
      <c r="J20" s="81">
        <v>3311</v>
      </c>
      <c r="K20" s="23">
        <f t="shared" si="3"/>
        <v>0.31879453109955708</v>
      </c>
      <c r="L20" s="82">
        <v>6514</v>
      </c>
      <c r="M20" s="23">
        <f t="shared" si="4"/>
        <v>0.62719044868091667</v>
      </c>
      <c r="N20" s="82">
        <v>529</v>
      </c>
      <c r="O20" s="23">
        <f t="shared" si="5"/>
        <v>5.0933949547467744E-2</v>
      </c>
      <c r="P20" s="82">
        <v>3</v>
      </c>
      <c r="Q20" s="23">
        <f t="shared" si="6"/>
        <v>2.8885037550548814E-4</v>
      </c>
      <c r="R20" s="103">
        <v>138</v>
      </c>
      <c r="S20" s="23">
        <f t="shared" si="7"/>
        <v>1.3287117273252455E-2</v>
      </c>
      <c r="T20" s="103">
        <v>4</v>
      </c>
      <c r="U20" s="23">
        <f t="shared" si="8"/>
        <v>3.8513383400731754E-4</v>
      </c>
      <c r="V20" s="103">
        <v>0</v>
      </c>
      <c r="W20" s="23">
        <f t="shared" si="9"/>
        <v>0</v>
      </c>
    </row>
    <row r="21" spans="1:23" s="1" customFormat="1">
      <c r="A21" s="6" t="s">
        <v>9</v>
      </c>
      <c r="B21" s="11">
        <v>14161</v>
      </c>
      <c r="C21" s="7">
        <v>12</v>
      </c>
      <c r="D21" s="14">
        <v>19</v>
      </c>
      <c r="E21" s="14"/>
      <c r="F21" s="5">
        <f t="shared" si="0"/>
        <v>31</v>
      </c>
      <c r="G21" s="22">
        <f t="shared" si="1"/>
        <v>2.1891109384930441</v>
      </c>
      <c r="H21" s="46">
        <v>150</v>
      </c>
      <c r="I21" s="23">
        <f t="shared" si="2"/>
        <v>1.059247228303086E-2</v>
      </c>
      <c r="J21" s="81">
        <v>2777</v>
      </c>
      <c r="K21" s="23">
        <f t="shared" si="3"/>
        <v>0.19610197019984466</v>
      </c>
      <c r="L21" s="82">
        <v>1138</v>
      </c>
      <c r="M21" s="23">
        <f t="shared" si="4"/>
        <v>8.0361556387260794E-2</v>
      </c>
      <c r="N21" s="82">
        <v>0</v>
      </c>
      <c r="O21" s="23">
        <f t="shared" si="5"/>
        <v>0</v>
      </c>
      <c r="P21" s="82">
        <v>0</v>
      </c>
      <c r="Q21" s="23">
        <f t="shared" si="6"/>
        <v>0</v>
      </c>
      <c r="R21" s="103">
        <v>369</v>
      </c>
      <c r="S21" s="23">
        <f t="shared" si="7"/>
        <v>2.6057481816255914E-2</v>
      </c>
      <c r="T21" s="103">
        <v>8</v>
      </c>
      <c r="U21" s="23">
        <f t="shared" si="8"/>
        <v>5.6493185509497916E-4</v>
      </c>
      <c r="V21" s="103">
        <v>261</v>
      </c>
      <c r="W21" s="23">
        <f t="shared" si="9"/>
        <v>1.8430901772473696E-2</v>
      </c>
    </row>
    <row r="22" spans="1:23" s="1" customFormat="1">
      <c r="A22" s="6" t="s">
        <v>29</v>
      </c>
      <c r="B22" s="20">
        <v>27020</v>
      </c>
      <c r="C22" s="7">
        <v>10</v>
      </c>
      <c r="D22" s="14">
        <v>25</v>
      </c>
      <c r="E22" s="14">
        <v>1</v>
      </c>
      <c r="F22" s="5">
        <f t="shared" si="0"/>
        <v>36</v>
      </c>
      <c r="G22" s="22">
        <f t="shared" si="1"/>
        <v>1.3323464100666174</v>
      </c>
      <c r="H22" s="46">
        <v>906</v>
      </c>
      <c r="I22" s="23">
        <f t="shared" si="2"/>
        <v>3.3530717986676534E-2</v>
      </c>
      <c r="J22" s="81">
        <v>5960</v>
      </c>
      <c r="K22" s="23">
        <f t="shared" si="3"/>
        <v>0.22057735011102886</v>
      </c>
      <c r="L22" s="82">
        <v>7824</v>
      </c>
      <c r="M22" s="23">
        <f t="shared" si="4"/>
        <v>0.28956328645447815</v>
      </c>
      <c r="N22" s="82">
        <v>0</v>
      </c>
      <c r="O22" s="23">
        <f t="shared" si="5"/>
        <v>0</v>
      </c>
      <c r="P22" s="82">
        <v>12</v>
      </c>
      <c r="Q22" s="23">
        <f t="shared" si="6"/>
        <v>4.4411547002220575E-4</v>
      </c>
      <c r="R22" s="103">
        <v>107</v>
      </c>
      <c r="S22" s="23">
        <f t="shared" si="7"/>
        <v>3.9600296076980016E-3</v>
      </c>
      <c r="T22" s="103">
        <v>608</v>
      </c>
      <c r="U22" s="23">
        <f t="shared" si="8"/>
        <v>2.2501850481125091E-2</v>
      </c>
      <c r="V22" s="103">
        <v>2</v>
      </c>
      <c r="W22" s="23">
        <f t="shared" si="9"/>
        <v>7.4019245003700959E-5</v>
      </c>
    </row>
    <row r="23" spans="1:23" s="1" customFormat="1">
      <c r="A23" s="6" t="s">
        <v>76</v>
      </c>
      <c r="B23" s="20">
        <v>14908</v>
      </c>
      <c r="C23" s="7">
        <v>10</v>
      </c>
      <c r="D23" s="14">
        <v>16</v>
      </c>
      <c r="E23" s="14"/>
      <c r="F23" s="5">
        <f t="shared" si="0"/>
        <v>26</v>
      </c>
      <c r="G23" s="22">
        <f t="shared" si="1"/>
        <v>1.7440300509793401</v>
      </c>
      <c r="H23" s="46"/>
      <c r="I23" s="23">
        <f t="shared" si="2"/>
        <v>0</v>
      </c>
      <c r="J23" s="81">
        <v>1</v>
      </c>
      <c r="K23" s="23">
        <f t="shared" si="3"/>
        <v>6.7078078883820764E-5</v>
      </c>
      <c r="L23" s="82">
        <v>1</v>
      </c>
      <c r="M23" s="23">
        <f t="shared" si="4"/>
        <v>6.7078078883820764E-5</v>
      </c>
      <c r="N23" s="82">
        <v>0</v>
      </c>
      <c r="O23" s="23">
        <f t="shared" si="5"/>
        <v>0</v>
      </c>
      <c r="P23" s="82">
        <v>0</v>
      </c>
      <c r="Q23" s="23">
        <f t="shared" si="6"/>
        <v>0</v>
      </c>
      <c r="R23" s="103">
        <v>136</v>
      </c>
      <c r="S23" s="23">
        <f t="shared" si="7"/>
        <v>9.1226187281996246E-3</v>
      </c>
      <c r="T23" s="103">
        <v>0</v>
      </c>
      <c r="U23" s="23">
        <f t="shared" si="8"/>
        <v>0</v>
      </c>
      <c r="V23" s="103">
        <v>0</v>
      </c>
      <c r="W23" s="23">
        <f t="shared" si="9"/>
        <v>0</v>
      </c>
    </row>
    <row r="24" spans="1:23" s="1" customFormat="1">
      <c r="A24" s="6" t="s">
        <v>13</v>
      </c>
      <c r="B24" s="11">
        <v>4132</v>
      </c>
      <c r="C24" s="7">
        <v>5</v>
      </c>
      <c r="D24" s="14">
        <v>15</v>
      </c>
      <c r="E24" s="14"/>
      <c r="F24" s="5">
        <f t="shared" si="0"/>
        <v>20</v>
      </c>
      <c r="G24" s="22">
        <f t="shared" si="1"/>
        <v>4.8402710551790902</v>
      </c>
      <c r="I24" s="23">
        <f t="shared" si="2"/>
        <v>0</v>
      </c>
      <c r="J24" s="81">
        <v>32</v>
      </c>
      <c r="K24" s="23">
        <f t="shared" si="3"/>
        <v>7.7444336882865443E-3</v>
      </c>
      <c r="L24" s="82">
        <v>0</v>
      </c>
      <c r="M24" s="23">
        <f t="shared" si="4"/>
        <v>0</v>
      </c>
      <c r="N24" s="82">
        <v>0</v>
      </c>
      <c r="O24" s="23">
        <f t="shared" si="5"/>
        <v>0</v>
      </c>
      <c r="P24" s="82">
        <v>0</v>
      </c>
      <c r="Q24" s="23">
        <f t="shared" si="6"/>
        <v>0</v>
      </c>
      <c r="R24" s="103">
        <v>91</v>
      </c>
      <c r="S24" s="23">
        <f t="shared" si="7"/>
        <v>2.202323330106486E-2</v>
      </c>
      <c r="T24" s="103">
        <v>0</v>
      </c>
      <c r="U24" s="23">
        <f t="shared" si="8"/>
        <v>0</v>
      </c>
      <c r="V24" s="103">
        <v>0</v>
      </c>
      <c r="W24" s="23">
        <f t="shared" si="9"/>
        <v>0</v>
      </c>
    </row>
    <row r="25" spans="1:23" s="1" customFormat="1">
      <c r="A25" s="6" t="s">
        <v>3</v>
      </c>
      <c r="B25" s="11">
        <v>26154</v>
      </c>
      <c r="C25" s="7">
        <v>44</v>
      </c>
      <c r="D25" s="14">
        <v>27</v>
      </c>
      <c r="E25" s="14">
        <v>2</v>
      </c>
      <c r="F25" s="5">
        <f t="shared" si="0"/>
        <v>73</v>
      </c>
      <c r="G25" s="22">
        <f t="shared" si="1"/>
        <v>2.791160051999694</v>
      </c>
      <c r="H25" s="46">
        <v>1231</v>
      </c>
      <c r="I25" s="23">
        <f t="shared" si="2"/>
        <v>4.7067370191940044E-2</v>
      </c>
      <c r="J25" s="81">
        <v>6160</v>
      </c>
      <c r="K25" s="23">
        <f t="shared" si="3"/>
        <v>0.23552802630572761</v>
      </c>
      <c r="L25" s="82">
        <v>9829</v>
      </c>
      <c r="M25" s="23">
        <f t="shared" si="4"/>
        <v>0.37581249522061633</v>
      </c>
      <c r="N25" s="82">
        <v>128</v>
      </c>
      <c r="O25" s="23">
        <f t="shared" si="5"/>
        <v>4.8940888583008336E-3</v>
      </c>
      <c r="P25" s="82">
        <v>753</v>
      </c>
      <c r="Q25" s="23">
        <f t="shared" si="6"/>
        <v>2.8791007111722871E-2</v>
      </c>
      <c r="R25" s="103">
        <v>67</v>
      </c>
      <c r="S25" s="23">
        <f t="shared" si="7"/>
        <v>2.5617496367668427E-3</v>
      </c>
      <c r="T25" s="103">
        <v>1573</v>
      </c>
      <c r="U25" s="23">
        <f t="shared" si="8"/>
        <v>6.0143763860212585E-2</v>
      </c>
      <c r="V25" s="103">
        <v>1</v>
      </c>
      <c r="W25" s="23">
        <f t="shared" si="9"/>
        <v>3.8235069205475263E-5</v>
      </c>
    </row>
    <row r="26" spans="1:23" s="1" customFormat="1">
      <c r="A26" s="6" t="s">
        <v>17</v>
      </c>
      <c r="B26" s="11">
        <v>11814</v>
      </c>
      <c r="C26" s="7">
        <v>10</v>
      </c>
      <c r="D26" s="14">
        <v>19</v>
      </c>
      <c r="E26" s="14">
        <v>2</v>
      </c>
      <c r="F26" s="5">
        <f t="shared" si="0"/>
        <v>31</v>
      </c>
      <c r="G26" s="22">
        <f t="shared" si="1"/>
        <v>2.6240054173015066</v>
      </c>
      <c r="H26" s="46">
        <v>263</v>
      </c>
      <c r="I26" s="23">
        <f t="shared" si="2"/>
        <v>2.2261723379041816E-2</v>
      </c>
      <c r="J26" s="81">
        <v>1813</v>
      </c>
      <c r="K26" s="23">
        <f t="shared" si="3"/>
        <v>0.15346199424411716</v>
      </c>
      <c r="L26" s="82">
        <v>1774</v>
      </c>
      <c r="M26" s="23">
        <f t="shared" si="4"/>
        <v>0.15016082613847978</v>
      </c>
      <c r="N26" s="82">
        <v>0</v>
      </c>
      <c r="O26" s="23">
        <f t="shared" si="5"/>
        <v>0</v>
      </c>
      <c r="P26" s="82">
        <v>0</v>
      </c>
      <c r="Q26" s="23">
        <f t="shared" si="6"/>
        <v>0</v>
      </c>
      <c r="R26" s="103">
        <v>8</v>
      </c>
      <c r="S26" s="23">
        <f t="shared" si="7"/>
        <v>6.7716268833587271E-4</v>
      </c>
      <c r="T26" s="103">
        <v>0</v>
      </c>
      <c r="U26" s="23">
        <f t="shared" si="8"/>
        <v>0</v>
      </c>
      <c r="V26" s="103">
        <v>0</v>
      </c>
      <c r="W26" s="23">
        <f t="shared" si="9"/>
        <v>0</v>
      </c>
    </row>
    <row r="27" spans="1:23" s="1" customFormat="1">
      <c r="A27" s="6" t="s">
        <v>28</v>
      </c>
      <c r="B27" s="11">
        <v>21994</v>
      </c>
      <c r="C27" s="7">
        <v>32</v>
      </c>
      <c r="D27" s="14">
        <v>21</v>
      </c>
      <c r="E27" s="14">
        <v>1</v>
      </c>
      <c r="F27" s="5">
        <f t="shared" si="0"/>
        <v>54</v>
      </c>
      <c r="G27" s="22">
        <f t="shared" si="1"/>
        <v>2.4552150586523598</v>
      </c>
      <c r="H27" s="46">
        <v>961</v>
      </c>
      <c r="I27" s="23">
        <f t="shared" si="2"/>
        <v>4.3693734654905884E-2</v>
      </c>
      <c r="J27" s="81">
        <v>6256</v>
      </c>
      <c r="K27" s="23">
        <f t="shared" si="3"/>
        <v>0.28444121123942895</v>
      </c>
      <c r="L27" s="82">
        <v>11607</v>
      </c>
      <c r="M27" s="23">
        <f t="shared" si="4"/>
        <v>0.52773483677366551</v>
      </c>
      <c r="N27" s="82">
        <v>162</v>
      </c>
      <c r="O27" s="23">
        <f t="shared" si="5"/>
        <v>7.3656451759570793E-3</v>
      </c>
      <c r="P27" s="82">
        <v>29</v>
      </c>
      <c r="Q27" s="23">
        <f t="shared" si="6"/>
        <v>1.3185414203873785E-3</v>
      </c>
      <c r="R27" s="103">
        <v>486</v>
      </c>
      <c r="S27" s="23">
        <f t="shared" si="7"/>
        <v>2.2096935527871238E-2</v>
      </c>
      <c r="T27" s="103">
        <v>218</v>
      </c>
      <c r="U27" s="23">
        <f t="shared" si="8"/>
        <v>9.9117941256706369E-3</v>
      </c>
      <c r="V27" s="103">
        <v>19</v>
      </c>
      <c r="W27" s="23">
        <f t="shared" si="9"/>
        <v>8.6387196508138579E-4</v>
      </c>
    </row>
    <row r="28" spans="1:23" s="1" customFormat="1">
      <c r="A28" s="6" t="s">
        <v>6</v>
      </c>
      <c r="B28" s="11">
        <v>6113</v>
      </c>
      <c r="C28" s="7">
        <v>8</v>
      </c>
      <c r="D28" s="14">
        <v>16</v>
      </c>
      <c r="E28" s="14"/>
      <c r="F28" s="5">
        <f t="shared" si="0"/>
        <v>24</v>
      </c>
      <c r="G28" s="22">
        <f t="shared" si="1"/>
        <v>3.9260592180598723</v>
      </c>
      <c r="H28" s="46">
        <v>145</v>
      </c>
      <c r="I28" s="23">
        <f t="shared" si="2"/>
        <v>2.3719941109111728E-2</v>
      </c>
      <c r="J28" s="81">
        <v>1379</v>
      </c>
      <c r="K28" s="23">
        <f t="shared" si="3"/>
        <v>0.22558481923769017</v>
      </c>
      <c r="L28" s="82">
        <v>2954</v>
      </c>
      <c r="M28" s="23">
        <f t="shared" si="4"/>
        <v>0.4832324554228693</v>
      </c>
      <c r="N28" s="82">
        <v>135</v>
      </c>
      <c r="O28" s="23">
        <f t="shared" si="5"/>
        <v>2.2084083101586782E-2</v>
      </c>
      <c r="P28" s="82">
        <v>1016</v>
      </c>
      <c r="Q28" s="23">
        <f t="shared" si="6"/>
        <v>0.1662031735645346</v>
      </c>
      <c r="R28" s="103">
        <v>124</v>
      </c>
      <c r="S28" s="23">
        <f t="shared" si="7"/>
        <v>2.0284639293309342E-2</v>
      </c>
      <c r="T28" s="103">
        <v>373</v>
      </c>
      <c r="U28" s="23">
        <f t="shared" si="8"/>
        <v>6.101750368068052E-2</v>
      </c>
      <c r="V28" s="103">
        <v>0</v>
      </c>
      <c r="W28" s="23">
        <f t="shared" si="9"/>
        <v>0</v>
      </c>
    </row>
    <row r="29" spans="1:23" s="1" customFormat="1">
      <c r="A29" s="6" t="s">
        <v>14</v>
      </c>
      <c r="B29" s="11">
        <v>15501</v>
      </c>
      <c r="C29" s="7">
        <v>15</v>
      </c>
      <c r="D29" s="14">
        <v>17</v>
      </c>
      <c r="E29" s="14">
        <v>2</v>
      </c>
      <c r="F29" s="5">
        <f t="shared" si="0"/>
        <v>34</v>
      </c>
      <c r="G29" s="22">
        <f t="shared" si="1"/>
        <v>2.1934068769756792</v>
      </c>
      <c r="H29" s="46">
        <v>168</v>
      </c>
      <c r="I29" s="23">
        <f t="shared" si="2"/>
        <v>1.083801045093865E-2</v>
      </c>
      <c r="J29" s="81">
        <v>2754</v>
      </c>
      <c r="K29" s="23">
        <f t="shared" si="3"/>
        <v>0.17766595703502999</v>
      </c>
      <c r="L29" s="82">
        <v>1151</v>
      </c>
      <c r="M29" s="23">
        <f t="shared" si="4"/>
        <v>7.4253273982323717E-2</v>
      </c>
      <c r="N29" s="82">
        <v>0</v>
      </c>
      <c r="O29" s="23">
        <f t="shared" si="5"/>
        <v>0</v>
      </c>
      <c r="P29" s="82">
        <v>0</v>
      </c>
      <c r="Q29" s="23">
        <f t="shared" si="6"/>
        <v>0</v>
      </c>
      <c r="R29" s="103">
        <v>138</v>
      </c>
      <c r="S29" s="23">
        <f t="shared" si="7"/>
        <v>8.9026514418424612E-3</v>
      </c>
      <c r="T29" s="103">
        <v>25</v>
      </c>
      <c r="U29" s="23">
        <f t="shared" si="8"/>
        <v>1.6127991742468227E-3</v>
      </c>
      <c r="V29" s="103">
        <v>0</v>
      </c>
      <c r="W29" s="23">
        <f t="shared" si="9"/>
        <v>0</v>
      </c>
    </row>
    <row r="30" spans="1:23" s="1" customFormat="1">
      <c r="A30" s="6" t="s">
        <v>32</v>
      </c>
      <c r="B30" s="11">
        <v>71384</v>
      </c>
      <c r="C30" s="7">
        <v>44</v>
      </c>
      <c r="D30" s="14">
        <v>28</v>
      </c>
      <c r="E30" s="14">
        <v>2</v>
      </c>
      <c r="F30" s="5">
        <f t="shared" si="0"/>
        <v>74</v>
      </c>
      <c r="G30" s="22">
        <f t="shared" si="1"/>
        <v>1.0366468676454108</v>
      </c>
      <c r="H30" s="46">
        <v>821</v>
      </c>
      <c r="I30" s="23">
        <f t="shared" si="2"/>
        <v>1.1501176734282192E-2</v>
      </c>
      <c r="J30" s="81">
        <v>9525</v>
      </c>
      <c r="K30" s="23">
        <f t="shared" si="3"/>
        <v>0.13343326235570996</v>
      </c>
      <c r="L30" s="82">
        <v>3884</v>
      </c>
      <c r="M30" s="23">
        <f t="shared" si="4"/>
        <v>5.4409951809929399E-2</v>
      </c>
      <c r="N30" s="82">
        <v>0</v>
      </c>
      <c r="O30" s="23">
        <f t="shared" si="5"/>
        <v>0</v>
      </c>
      <c r="P30" s="82">
        <v>6</v>
      </c>
      <c r="Q30" s="23">
        <f t="shared" si="6"/>
        <v>8.4052448728006278E-5</v>
      </c>
      <c r="R30" s="103">
        <v>137</v>
      </c>
      <c r="S30" s="23">
        <f t="shared" si="7"/>
        <v>1.9191975792894767E-3</v>
      </c>
      <c r="T30" s="103">
        <v>891</v>
      </c>
      <c r="U30" s="23">
        <f t="shared" si="8"/>
        <v>1.2481788636108932E-2</v>
      </c>
      <c r="V30" s="103">
        <v>0</v>
      </c>
      <c r="W30" s="23">
        <f t="shared" si="9"/>
        <v>0</v>
      </c>
    </row>
    <row r="31" spans="1:23" s="1" customFormat="1">
      <c r="A31" s="6" t="s">
        <v>27</v>
      </c>
      <c r="B31" s="11">
        <v>5573</v>
      </c>
      <c r="C31" s="7">
        <v>5</v>
      </c>
      <c r="D31" s="14">
        <v>14</v>
      </c>
      <c r="E31" s="14"/>
      <c r="F31" s="5">
        <f t="shared" si="0"/>
        <v>19</v>
      </c>
      <c r="G31" s="22">
        <f t="shared" si="1"/>
        <v>3.4092948142831507</v>
      </c>
      <c r="H31" s="46">
        <v>203</v>
      </c>
      <c r="I31" s="23">
        <f t="shared" si="2"/>
        <v>3.6425623542077873E-2</v>
      </c>
      <c r="J31" s="81">
        <v>2795</v>
      </c>
      <c r="K31" s="23">
        <f t="shared" si="3"/>
        <v>0.50152521083796875</v>
      </c>
      <c r="L31" s="82">
        <v>9611</v>
      </c>
      <c r="M31" s="23">
        <f t="shared" si="4"/>
        <v>1.7245648663197559</v>
      </c>
      <c r="N31" s="82">
        <v>1</v>
      </c>
      <c r="O31" s="23">
        <f t="shared" si="5"/>
        <v>1.7943656917279743E-4</v>
      </c>
      <c r="P31" s="82">
        <v>664</v>
      </c>
      <c r="Q31" s="23">
        <f t="shared" si="6"/>
        <v>0.11914588193073748</v>
      </c>
      <c r="R31" s="103">
        <v>139</v>
      </c>
      <c r="S31" s="23">
        <f t="shared" si="7"/>
        <v>2.4941683115018841E-2</v>
      </c>
      <c r="T31" s="103">
        <v>137</v>
      </c>
      <c r="U31" s="23">
        <f t="shared" si="8"/>
        <v>2.4582809976673246E-2</v>
      </c>
      <c r="V31" s="103">
        <v>0</v>
      </c>
      <c r="W31" s="23">
        <f t="shared" si="9"/>
        <v>0</v>
      </c>
    </row>
    <row r="32" spans="1:23" s="1" customFormat="1">
      <c r="A32" s="6" t="s">
        <v>8</v>
      </c>
      <c r="B32" s="11">
        <v>11857</v>
      </c>
      <c r="C32" s="7">
        <v>10</v>
      </c>
      <c r="D32" s="14">
        <v>15</v>
      </c>
      <c r="E32" s="14">
        <v>1</v>
      </c>
      <c r="F32" s="5">
        <f t="shared" si="0"/>
        <v>26</v>
      </c>
      <c r="G32" s="22">
        <f t="shared" si="1"/>
        <v>2.1927975035843805</v>
      </c>
      <c r="H32" s="46">
        <v>616</v>
      </c>
      <c r="I32" s="23">
        <f t="shared" si="2"/>
        <v>5.1952433161845321E-2</v>
      </c>
      <c r="J32" s="81">
        <v>3871</v>
      </c>
      <c r="K32" s="23">
        <f t="shared" si="3"/>
        <v>0.32647381293750527</v>
      </c>
      <c r="L32" s="82">
        <v>5443</v>
      </c>
      <c r="M32" s="23">
        <f t="shared" si="4"/>
        <v>0.45905372353883783</v>
      </c>
      <c r="N32" s="82">
        <v>0</v>
      </c>
      <c r="O32" s="23">
        <f t="shared" si="5"/>
        <v>0</v>
      </c>
      <c r="P32" s="82">
        <v>100</v>
      </c>
      <c r="Q32" s="23">
        <f t="shared" si="6"/>
        <v>8.4338365522476175E-3</v>
      </c>
      <c r="R32" s="103">
        <v>132</v>
      </c>
      <c r="S32" s="23">
        <f t="shared" si="7"/>
        <v>1.1132664248966855E-2</v>
      </c>
      <c r="T32" s="103">
        <v>63</v>
      </c>
      <c r="U32" s="23">
        <f t="shared" si="8"/>
        <v>5.3133170279159991E-3</v>
      </c>
      <c r="V32" s="103">
        <v>0</v>
      </c>
      <c r="W32" s="23">
        <f t="shared" si="9"/>
        <v>0</v>
      </c>
    </row>
    <row r="33" spans="1:23" s="1" customFormat="1">
      <c r="A33" s="6" t="s">
        <v>25</v>
      </c>
      <c r="B33" s="11">
        <v>8151</v>
      </c>
      <c r="C33" s="5">
        <v>10</v>
      </c>
      <c r="D33" s="14">
        <v>11</v>
      </c>
      <c r="E33" s="14">
        <v>1</v>
      </c>
      <c r="F33" s="5">
        <f t="shared" si="0"/>
        <v>22</v>
      </c>
      <c r="G33" s="22">
        <f t="shared" si="1"/>
        <v>2.6990553306342782</v>
      </c>
      <c r="H33" s="46">
        <v>202</v>
      </c>
      <c r="I33" s="23">
        <f t="shared" si="2"/>
        <v>2.4782235308551098E-2</v>
      </c>
      <c r="J33" s="81">
        <v>3214</v>
      </c>
      <c r="K33" s="23">
        <f t="shared" si="3"/>
        <v>0.39430744693902586</v>
      </c>
      <c r="L33" s="82">
        <v>784</v>
      </c>
      <c r="M33" s="23">
        <f t="shared" si="4"/>
        <v>9.6184517237148812E-2</v>
      </c>
      <c r="N33" s="82">
        <v>0</v>
      </c>
      <c r="O33" s="23">
        <f t="shared" si="5"/>
        <v>0</v>
      </c>
      <c r="P33" s="82">
        <v>1</v>
      </c>
      <c r="Q33" s="23">
        <f t="shared" si="6"/>
        <v>1.2268433321064901E-4</v>
      </c>
      <c r="R33" s="103">
        <v>143</v>
      </c>
      <c r="S33" s="23">
        <f t="shared" si="7"/>
        <v>1.7543859649122806E-2</v>
      </c>
      <c r="T33" s="103">
        <v>3</v>
      </c>
      <c r="U33" s="23">
        <f t="shared" si="8"/>
        <v>3.6805299963194699E-4</v>
      </c>
      <c r="V33" s="103">
        <v>0</v>
      </c>
      <c r="W33" s="23">
        <f t="shared" si="9"/>
        <v>0</v>
      </c>
    </row>
    <row r="34" spans="1:23" s="1" customFormat="1">
      <c r="A34" s="6" t="s">
        <v>22</v>
      </c>
      <c r="B34" s="11">
        <v>11231</v>
      </c>
      <c r="C34" s="5">
        <v>10</v>
      </c>
      <c r="D34" s="14">
        <v>14</v>
      </c>
      <c r="E34" s="14"/>
      <c r="F34" s="5">
        <f t="shared" si="0"/>
        <v>24</v>
      </c>
      <c r="G34" s="22">
        <f t="shared" si="1"/>
        <v>2.1369423915946935</v>
      </c>
      <c r="H34" s="46">
        <v>334</v>
      </c>
      <c r="I34" s="23">
        <f t="shared" si="2"/>
        <v>2.9739114949692814E-2</v>
      </c>
      <c r="J34" s="81">
        <v>3260</v>
      </c>
      <c r="K34" s="23">
        <f t="shared" si="3"/>
        <v>0.29026800819161253</v>
      </c>
      <c r="L34" s="82">
        <v>7171</v>
      </c>
      <c r="M34" s="23">
        <f t="shared" si="4"/>
        <v>0.63850057875523103</v>
      </c>
      <c r="N34" s="82">
        <v>0</v>
      </c>
      <c r="O34" s="23">
        <f t="shared" si="5"/>
        <v>0</v>
      </c>
      <c r="P34" s="82">
        <v>0</v>
      </c>
      <c r="Q34" s="23">
        <f t="shared" si="6"/>
        <v>0</v>
      </c>
      <c r="R34" s="103">
        <v>0</v>
      </c>
      <c r="S34" s="23">
        <f t="shared" si="7"/>
        <v>0</v>
      </c>
      <c r="T34" s="103">
        <v>458</v>
      </c>
      <c r="U34" s="23">
        <f t="shared" si="8"/>
        <v>4.077998397293206E-2</v>
      </c>
      <c r="V34" s="103">
        <v>0</v>
      </c>
      <c r="W34" s="23">
        <f t="shared" si="9"/>
        <v>0</v>
      </c>
    </row>
    <row r="35" spans="1:23" s="1" customFormat="1">
      <c r="A35" s="6" t="s">
        <v>30</v>
      </c>
      <c r="B35" s="11">
        <v>23093</v>
      </c>
      <c r="C35" s="5">
        <v>10</v>
      </c>
      <c r="D35" s="14">
        <v>22</v>
      </c>
      <c r="E35" s="14">
        <v>3</v>
      </c>
      <c r="F35" s="5">
        <f t="shared" si="0"/>
        <v>35</v>
      </c>
      <c r="G35" s="22">
        <f t="shared" si="1"/>
        <v>1.515610791148833</v>
      </c>
      <c r="H35" s="46">
        <v>728</v>
      </c>
      <c r="I35" s="23">
        <f t="shared" si="2"/>
        <v>3.1524704455895725E-2</v>
      </c>
      <c r="J35" s="81">
        <v>5685</v>
      </c>
      <c r="K35" s="23">
        <f t="shared" si="3"/>
        <v>0.24617849564803188</v>
      </c>
      <c r="L35" s="82">
        <v>8035</v>
      </c>
      <c r="M35" s="23">
        <f t="shared" si="4"/>
        <v>0.34794093448231067</v>
      </c>
      <c r="N35" s="82">
        <v>222</v>
      </c>
      <c r="O35" s="23">
        <f t="shared" si="5"/>
        <v>9.6133027324297408E-3</v>
      </c>
      <c r="P35" s="82">
        <v>0</v>
      </c>
      <c r="Q35" s="23">
        <f t="shared" si="6"/>
        <v>0</v>
      </c>
      <c r="R35" s="103">
        <v>99</v>
      </c>
      <c r="S35" s="23">
        <f t="shared" si="7"/>
        <v>4.2870133806781272E-3</v>
      </c>
      <c r="T35" s="103">
        <v>426</v>
      </c>
      <c r="U35" s="23">
        <f t="shared" si="8"/>
        <v>1.8447148486554366E-2</v>
      </c>
      <c r="V35" s="103">
        <v>0</v>
      </c>
      <c r="W35" s="23">
        <f t="shared" si="9"/>
        <v>0</v>
      </c>
    </row>
    <row r="36" spans="1:23" s="1" customFormat="1">
      <c r="A36" s="6" t="s">
        <v>4</v>
      </c>
      <c r="B36" s="11">
        <v>68118</v>
      </c>
      <c r="C36" s="7">
        <v>31</v>
      </c>
      <c r="D36" s="14">
        <v>35</v>
      </c>
      <c r="E36" s="14">
        <v>2</v>
      </c>
      <c r="F36" s="5">
        <f t="shared" si="0"/>
        <v>68</v>
      </c>
      <c r="G36" s="22">
        <f t="shared" si="1"/>
        <v>0.99826771191168262</v>
      </c>
      <c r="H36" s="46">
        <v>2439</v>
      </c>
      <c r="I36" s="23">
        <f t="shared" si="2"/>
        <v>3.5805513961067556E-2</v>
      </c>
      <c r="J36" s="81">
        <v>16215</v>
      </c>
      <c r="K36" s="23">
        <f t="shared" si="3"/>
        <v>0.23804280806835199</v>
      </c>
      <c r="L36" s="82">
        <v>16165</v>
      </c>
      <c r="M36" s="23">
        <f t="shared" si="4"/>
        <v>0.23730878769194633</v>
      </c>
      <c r="N36" s="82">
        <v>1196</v>
      </c>
      <c r="O36" s="23">
        <f t="shared" si="5"/>
        <v>1.7557767403623123E-2</v>
      </c>
      <c r="P36" s="82">
        <v>455</v>
      </c>
      <c r="Q36" s="23">
        <f t="shared" si="6"/>
        <v>6.6795854252914063E-3</v>
      </c>
      <c r="R36" s="103">
        <v>35</v>
      </c>
      <c r="S36" s="23">
        <f t="shared" si="7"/>
        <v>5.138142634839543E-4</v>
      </c>
      <c r="T36" s="103">
        <v>228</v>
      </c>
      <c r="U36" s="23">
        <f t="shared" si="8"/>
        <v>3.3471329164097593E-3</v>
      </c>
      <c r="V36" s="103">
        <v>0</v>
      </c>
      <c r="W36" s="23">
        <f t="shared" si="9"/>
        <v>0</v>
      </c>
    </row>
    <row r="37" spans="1:23">
      <c r="A37" s="6" t="s">
        <v>7</v>
      </c>
      <c r="B37" s="20">
        <v>18451</v>
      </c>
      <c r="C37" s="5">
        <v>10</v>
      </c>
      <c r="D37" s="5">
        <v>18</v>
      </c>
      <c r="E37" s="14">
        <v>1</v>
      </c>
      <c r="F37" s="5">
        <f t="shared" si="0"/>
        <v>29</v>
      </c>
      <c r="G37" s="22">
        <f t="shared" si="1"/>
        <v>1.5717305295105957</v>
      </c>
      <c r="H37" s="44"/>
      <c r="I37" s="23">
        <f t="shared" si="2"/>
        <v>0</v>
      </c>
      <c r="J37" s="81">
        <v>432</v>
      </c>
      <c r="K37" s="23">
        <f t="shared" si="3"/>
        <v>2.3413365129261288E-2</v>
      </c>
      <c r="L37" s="82">
        <v>0</v>
      </c>
      <c r="M37" s="23">
        <f t="shared" si="4"/>
        <v>0</v>
      </c>
      <c r="N37" s="82">
        <v>0</v>
      </c>
      <c r="O37" s="23">
        <f t="shared" si="5"/>
        <v>0</v>
      </c>
      <c r="P37" s="82">
        <v>0</v>
      </c>
      <c r="Q37" s="23">
        <f t="shared" si="6"/>
        <v>0</v>
      </c>
      <c r="R37" s="103">
        <v>101</v>
      </c>
      <c r="S37" s="23">
        <f t="shared" si="7"/>
        <v>5.4739580510541437E-3</v>
      </c>
      <c r="T37" s="103">
        <v>0</v>
      </c>
      <c r="U37" s="23">
        <f t="shared" si="8"/>
        <v>0</v>
      </c>
      <c r="V37" s="103">
        <v>0</v>
      </c>
      <c r="W37" s="23">
        <f t="shared" si="9"/>
        <v>0</v>
      </c>
    </row>
    <row r="38" spans="1:23">
      <c r="A38" s="6" t="s">
        <v>21</v>
      </c>
      <c r="B38" s="20">
        <v>8092</v>
      </c>
      <c r="C38" s="5">
        <v>8</v>
      </c>
      <c r="D38" s="5">
        <v>14</v>
      </c>
      <c r="E38" s="14">
        <v>1</v>
      </c>
      <c r="F38" s="5">
        <f t="shared" si="0"/>
        <v>23</v>
      </c>
      <c r="G38" s="22">
        <f t="shared" si="1"/>
        <v>2.842313395946614</v>
      </c>
      <c r="H38" s="44"/>
      <c r="I38" s="23">
        <f t="shared" si="2"/>
        <v>0</v>
      </c>
      <c r="J38" s="81">
        <v>1577</v>
      </c>
      <c r="K38" s="23">
        <f t="shared" si="3"/>
        <v>0.1948838358872961</v>
      </c>
      <c r="L38" s="82">
        <v>0</v>
      </c>
      <c r="M38" s="23">
        <f t="shared" si="4"/>
        <v>0</v>
      </c>
      <c r="N38" s="82">
        <v>67</v>
      </c>
      <c r="O38" s="23">
        <f t="shared" si="5"/>
        <v>8.2797825012357884E-3</v>
      </c>
      <c r="P38" s="82">
        <v>0</v>
      </c>
      <c r="Q38" s="23">
        <f t="shared" si="6"/>
        <v>0</v>
      </c>
      <c r="R38" s="103">
        <v>142</v>
      </c>
      <c r="S38" s="23">
        <f t="shared" si="7"/>
        <v>1.7548195748887791E-2</v>
      </c>
      <c r="T38" s="103">
        <v>0</v>
      </c>
      <c r="U38" s="23">
        <f t="shared" si="8"/>
        <v>0</v>
      </c>
      <c r="V38" s="103">
        <v>0</v>
      </c>
      <c r="W38" s="23">
        <f t="shared" si="9"/>
        <v>0</v>
      </c>
    </row>
    <row r="39" spans="1:23">
      <c r="A39" s="6" t="s">
        <v>56</v>
      </c>
      <c r="B39" s="5">
        <v>4713</v>
      </c>
      <c r="C39" s="5">
        <v>6</v>
      </c>
      <c r="D39" s="5">
        <v>9</v>
      </c>
      <c r="E39" s="14"/>
      <c r="F39" s="5">
        <f t="shared" si="0"/>
        <v>15</v>
      </c>
      <c r="G39" s="22">
        <f t="shared" si="1"/>
        <v>3.1826861871419476</v>
      </c>
      <c r="H39" s="15"/>
      <c r="I39" s="23">
        <f t="shared" si="2"/>
        <v>0</v>
      </c>
      <c r="J39" s="81">
        <v>1702</v>
      </c>
      <c r="K39" s="23">
        <f t="shared" si="3"/>
        <v>0.3611287927010397</v>
      </c>
      <c r="L39" s="82">
        <v>4406</v>
      </c>
      <c r="M39" s="23">
        <f t="shared" si="4"/>
        <v>0.93486102270316151</v>
      </c>
      <c r="N39" s="82">
        <v>0</v>
      </c>
      <c r="O39" s="23">
        <f t="shared" si="5"/>
        <v>0</v>
      </c>
      <c r="P39" s="82">
        <v>1</v>
      </c>
      <c r="Q39" s="23">
        <f t="shared" si="6"/>
        <v>2.1217907914279651E-4</v>
      </c>
      <c r="R39" s="103">
        <v>105</v>
      </c>
      <c r="S39" s="23">
        <f t="shared" si="7"/>
        <v>2.2278803309993635E-2</v>
      </c>
      <c r="T39" s="103">
        <v>0</v>
      </c>
      <c r="U39" s="23">
        <f t="shared" si="8"/>
        <v>0</v>
      </c>
      <c r="V39" s="103">
        <v>0</v>
      </c>
      <c r="W39" s="23">
        <f t="shared" si="9"/>
        <v>0</v>
      </c>
    </row>
  </sheetData>
  <sortState ref="A4:B41">
    <sortCondition ref="A4"/>
  </sortState>
  <mergeCells count="22">
    <mergeCell ref="S2:S3"/>
    <mergeCell ref="T2:T3"/>
    <mergeCell ref="U2:U3"/>
    <mergeCell ref="V2:V3"/>
    <mergeCell ref="W2:W3"/>
    <mergeCell ref="N2:N3"/>
    <mergeCell ref="O2:O3"/>
    <mergeCell ref="P2:P3"/>
    <mergeCell ref="Q2:Q3"/>
    <mergeCell ref="R2:R3"/>
    <mergeCell ref="M2:M3"/>
    <mergeCell ref="G2:G3"/>
    <mergeCell ref="H2:H3"/>
    <mergeCell ref="I2:I3"/>
    <mergeCell ref="J2:J3"/>
    <mergeCell ref="K2:K3"/>
    <mergeCell ref="L2:L3"/>
    <mergeCell ref="D2:E2"/>
    <mergeCell ref="A2:A3"/>
    <mergeCell ref="B2:B3"/>
    <mergeCell ref="F2:F3"/>
    <mergeCell ref="B1:F1"/>
  </mergeCells>
  <conditionalFormatting sqref="B35:B36 B21">
    <cfRule type="containsText" dxfId="5" priority="9" operator="containsText" text="н*д">
      <formula>NOT(ISERROR(SEARCH("н*д",B21)))</formula>
    </cfRule>
  </conditionalFormatting>
  <conditionalFormatting sqref="B35:B36 B21">
    <cfRule type="containsText" dxfId="4" priority="8" operator="containsText" text="н*д">
      <formula>NOT(ISERROR(SEARCH("н*д",B21)))</formula>
    </cfRule>
  </conditionalFormatting>
  <conditionalFormatting sqref="B35:B36 B21">
    <cfRule type="expression" dxfId="3" priority="7">
      <formula>(#REF!+#REF!)&lt;&gt;B21</formula>
    </cfRule>
  </conditionalFormatting>
  <conditionalFormatting sqref="R35:R36 R21">
    <cfRule type="containsText" dxfId="2" priority="3" operator="containsText" text="н*д">
      <formula>NOT(ISERROR(SEARCH("н*д",R21)))</formula>
    </cfRule>
  </conditionalFormatting>
  <conditionalFormatting sqref="R35:R36 R21">
    <cfRule type="containsText" dxfId="1" priority="2" operator="containsText" text="н*д">
      <formula>NOT(ISERROR(SEARCH("н*д",R21)))</formula>
    </cfRule>
  </conditionalFormatting>
  <conditionalFormatting sqref="R35:R36 R21">
    <cfRule type="expression" dxfId="0" priority="1">
      <formula>(#REF!+#REF!)&lt;&gt;R21</formula>
    </cfRule>
  </conditionalFormatting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F20" sqref="F20"/>
    </sheetView>
  </sheetViews>
  <sheetFormatPr defaultRowHeight="15"/>
  <cols>
    <col min="1" max="1" width="44" customWidth="1"/>
    <col min="2" max="2" width="18.28515625" style="2" customWidth="1"/>
    <col min="3" max="3" width="22.28515625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>
      <c r="B1" s="104" t="s">
        <v>73</v>
      </c>
      <c r="C1" s="104"/>
      <c r="D1" s="104"/>
    </row>
    <row r="2" spans="1:12" ht="39" customHeight="1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>
      <c r="A3" s="6" t="s">
        <v>39</v>
      </c>
      <c r="B3" s="5"/>
      <c r="C3" s="5">
        <v>11</v>
      </c>
      <c r="D3" s="17">
        <f>B3+C3</f>
        <v>11</v>
      </c>
      <c r="E3" s="46">
        <v>2836</v>
      </c>
      <c r="F3" s="60">
        <v>6970</v>
      </c>
      <c r="G3" s="81">
        <v>15196</v>
      </c>
      <c r="H3" s="17">
        <v>0</v>
      </c>
      <c r="I3" s="81">
        <v>0</v>
      </c>
      <c r="J3" s="87">
        <v>12349</v>
      </c>
      <c r="K3" s="101">
        <v>0</v>
      </c>
      <c r="L3" s="101">
        <v>10485</v>
      </c>
    </row>
    <row r="4" spans="1:12" s="1" customFormat="1">
      <c r="A4" s="6" t="s">
        <v>37</v>
      </c>
      <c r="B4" s="5"/>
      <c r="C4" s="5">
        <v>7</v>
      </c>
      <c r="D4" s="17">
        <f t="shared" ref="D4:D13" si="0">B4+C4</f>
        <v>7</v>
      </c>
      <c r="E4" s="46">
        <v>1891</v>
      </c>
      <c r="F4" s="59">
        <v>4659</v>
      </c>
      <c r="G4" s="81">
        <v>14034</v>
      </c>
      <c r="H4" s="17">
        <v>4</v>
      </c>
      <c r="I4" s="81">
        <v>0</v>
      </c>
      <c r="J4" s="86">
        <v>20550</v>
      </c>
      <c r="K4" s="101">
        <v>0</v>
      </c>
      <c r="L4" s="101">
        <v>14187</v>
      </c>
    </row>
    <row r="5" spans="1:12" s="1" customFormat="1">
      <c r="A5" s="6" t="s">
        <v>46</v>
      </c>
      <c r="B5" s="5"/>
      <c r="C5" s="5">
        <v>15</v>
      </c>
      <c r="D5" s="17">
        <f t="shared" si="0"/>
        <v>15</v>
      </c>
      <c r="E5" s="46">
        <v>1120</v>
      </c>
      <c r="F5" s="62">
        <v>7413</v>
      </c>
      <c r="G5" s="81">
        <v>4594</v>
      </c>
      <c r="H5" s="17">
        <v>0</v>
      </c>
      <c r="I5" s="81">
        <v>0</v>
      </c>
      <c r="J5" s="90">
        <v>1059</v>
      </c>
      <c r="K5" s="101">
        <v>0</v>
      </c>
      <c r="L5" s="101">
        <v>324</v>
      </c>
    </row>
    <row r="6" spans="1:12" s="1" customFormat="1">
      <c r="A6" s="6" t="s">
        <v>41</v>
      </c>
      <c r="B6" s="5"/>
      <c r="C6" s="5">
        <v>11</v>
      </c>
      <c r="D6" s="17">
        <f t="shared" si="0"/>
        <v>11</v>
      </c>
      <c r="E6" s="46">
        <v>2805</v>
      </c>
      <c r="F6" s="58">
        <v>7273</v>
      </c>
      <c r="G6" s="81">
        <v>15894</v>
      </c>
      <c r="H6" s="36">
        <v>10</v>
      </c>
      <c r="I6" s="81">
        <v>0</v>
      </c>
      <c r="J6" s="85">
        <v>21754</v>
      </c>
      <c r="K6" s="101">
        <v>0</v>
      </c>
      <c r="L6" s="101">
        <v>14409</v>
      </c>
    </row>
    <row r="7" spans="1:12" s="1" customFormat="1">
      <c r="A7" s="6" t="s">
        <v>45</v>
      </c>
      <c r="B7" s="5"/>
      <c r="C7" s="5">
        <v>7</v>
      </c>
      <c r="D7" s="17">
        <f t="shared" si="0"/>
        <v>7</v>
      </c>
      <c r="E7" s="46">
        <v>806</v>
      </c>
      <c r="F7" s="63">
        <v>2227</v>
      </c>
      <c r="G7" s="81">
        <v>3009</v>
      </c>
      <c r="H7" s="17">
        <v>0</v>
      </c>
      <c r="I7" s="81">
        <v>0</v>
      </c>
      <c r="J7" s="88">
        <v>2709</v>
      </c>
      <c r="K7" s="101">
        <v>0</v>
      </c>
      <c r="L7" s="101">
        <v>1835</v>
      </c>
    </row>
    <row r="8" spans="1:12" s="1" customFormat="1">
      <c r="A8" s="6" t="s">
        <v>44</v>
      </c>
      <c r="B8" s="5"/>
      <c r="C8" s="5">
        <v>7</v>
      </c>
      <c r="D8" s="17">
        <f t="shared" si="0"/>
        <v>7</v>
      </c>
      <c r="E8" s="46">
        <v>1261</v>
      </c>
      <c r="F8" s="61">
        <v>3161</v>
      </c>
      <c r="G8" s="81">
        <v>7080</v>
      </c>
      <c r="H8" s="17">
        <v>0</v>
      </c>
      <c r="I8" s="81">
        <v>0</v>
      </c>
      <c r="J8" s="94">
        <v>6067</v>
      </c>
      <c r="K8" s="101">
        <v>0</v>
      </c>
      <c r="L8" s="101">
        <v>3635</v>
      </c>
    </row>
    <row r="9" spans="1:12" s="1" customFormat="1">
      <c r="A9" s="6" t="s">
        <v>38</v>
      </c>
      <c r="B9" s="5"/>
      <c r="C9" s="5">
        <v>7</v>
      </c>
      <c r="D9" s="17">
        <f t="shared" si="0"/>
        <v>7</v>
      </c>
      <c r="E9" s="46">
        <v>789</v>
      </c>
      <c r="F9" s="66">
        <v>2636</v>
      </c>
      <c r="G9" s="81">
        <v>2410</v>
      </c>
      <c r="H9" s="17">
        <v>0</v>
      </c>
      <c r="I9" s="81">
        <v>0</v>
      </c>
      <c r="J9" s="93">
        <v>104</v>
      </c>
      <c r="K9" s="101">
        <v>0</v>
      </c>
      <c r="L9" s="101">
        <v>31</v>
      </c>
    </row>
    <row r="10" spans="1:12" s="1" customFormat="1">
      <c r="A10" s="6" t="s">
        <v>36</v>
      </c>
      <c r="B10" s="5"/>
      <c r="C10" s="5">
        <v>7</v>
      </c>
      <c r="D10" s="17">
        <f t="shared" si="0"/>
        <v>7</v>
      </c>
      <c r="E10" s="46">
        <v>374</v>
      </c>
      <c r="F10" s="64">
        <v>2132</v>
      </c>
      <c r="G10" s="81">
        <v>1070</v>
      </c>
      <c r="H10" s="17">
        <v>0</v>
      </c>
      <c r="I10" s="81">
        <v>0</v>
      </c>
      <c r="J10" s="89">
        <v>1112</v>
      </c>
      <c r="K10" s="101">
        <v>0</v>
      </c>
      <c r="L10" s="101">
        <v>1341</v>
      </c>
    </row>
    <row r="11" spans="1:12">
      <c r="A11" s="6" t="s">
        <v>40</v>
      </c>
      <c r="B11" s="5"/>
      <c r="C11" s="5">
        <v>11</v>
      </c>
      <c r="D11" s="17">
        <f t="shared" si="0"/>
        <v>11</v>
      </c>
      <c r="E11" s="46">
        <v>924</v>
      </c>
      <c r="F11" s="65">
        <v>3616</v>
      </c>
      <c r="G11" s="81">
        <v>2288</v>
      </c>
      <c r="H11" s="17">
        <v>0</v>
      </c>
      <c r="I11" s="81">
        <v>0</v>
      </c>
      <c r="J11" s="92">
        <v>377</v>
      </c>
      <c r="K11" s="101">
        <v>0</v>
      </c>
      <c r="L11" s="101">
        <v>281</v>
      </c>
    </row>
    <row r="12" spans="1:12">
      <c r="A12" s="6" t="s">
        <v>43</v>
      </c>
      <c r="B12" s="5"/>
      <c r="C12" s="5">
        <v>7</v>
      </c>
      <c r="D12" s="17">
        <f t="shared" si="0"/>
        <v>7</v>
      </c>
      <c r="E12" s="17">
        <v>8</v>
      </c>
      <c r="F12" s="68">
        <v>598</v>
      </c>
      <c r="G12" s="81">
        <v>396</v>
      </c>
      <c r="H12" s="17">
        <v>0</v>
      </c>
      <c r="I12" s="81">
        <v>0</v>
      </c>
      <c r="J12" s="91">
        <v>570</v>
      </c>
      <c r="K12" s="101">
        <v>0</v>
      </c>
      <c r="L12" s="101">
        <v>372</v>
      </c>
    </row>
    <row r="13" spans="1:12">
      <c r="A13" s="12" t="s">
        <v>68</v>
      </c>
      <c r="B13" s="5"/>
      <c r="C13" s="5">
        <v>7</v>
      </c>
      <c r="D13" s="17">
        <f t="shared" si="0"/>
        <v>7</v>
      </c>
      <c r="E13" s="46">
        <v>906</v>
      </c>
      <c r="F13" s="67">
        <v>2082</v>
      </c>
      <c r="G13" s="81">
        <v>3427</v>
      </c>
      <c r="H13" s="17">
        <v>0</v>
      </c>
      <c r="I13" s="81">
        <v>0</v>
      </c>
      <c r="J13" s="17">
        <v>0</v>
      </c>
      <c r="K13" s="101">
        <v>0</v>
      </c>
      <c r="L13" s="17">
        <v>0</v>
      </c>
    </row>
  </sheetData>
  <sortState ref="A3:C13">
    <sortCondition descending="1" ref="C2"/>
  </sortState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F19" sqref="F19"/>
    </sheetView>
  </sheetViews>
  <sheetFormatPr defaultRowHeight="15"/>
  <cols>
    <col min="1" max="1" width="36" customWidth="1"/>
    <col min="2" max="2" width="18.7109375" customWidth="1"/>
    <col min="3" max="3" width="25.5703125" style="3" customWidth="1"/>
    <col min="5" max="5" width="7.28515625" bestFit="1" customWidth="1"/>
    <col min="6" max="6" width="15.140625" bestFit="1" customWidth="1"/>
    <col min="7" max="7" width="14" bestFit="1" customWidth="1"/>
    <col min="8" max="8" width="14.5703125" bestFit="1" customWidth="1"/>
    <col min="9" max="9" width="16.5703125" bestFit="1" customWidth="1"/>
    <col min="10" max="10" width="23.85546875" bestFit="1" customWidth="1"/>
    <col min="11" max="11" width="15.5703125" bestFit="1" customWidth="1"/>
    <col min="12" max="12" width="20.5703125" bestFit="1" customWidth="1"/>
  </cols>
  <sheetData>
    <row r="1" spans="1:12">
      <c r="B1" s="104" t="s">
        <v>73</v>
      </c>
      <c r="C1" s="104"/>
      <c r="D1" s="104"/>
    </row>
    <row r="2" spans="1:12" ht="36.75" customHeight="1">
      <c r="A2" s="17" t="s">
        <v>0</v>
      </c>
      <c r="B2" s="15" t="s">
        <v>69</v>
      </c>
      <c r="C2" s="17" t="s">
        <v>70</v>
      </c>
      <c r="D2" s="17" t="s">
        <v>72</v>
      </c>
      <c r="E2" s="15" t="s">
        <v>77</v>
      </c>
      <c r="F2" s="15" t="s">
        <v>78</v>
      </c>
      <c r="G2" s="15" t="s">
        <v>79</v>
      </c>
      <c r="H2" s="15" t="s">
        <v>80</v>
      </c>
      <c r="I2" s="15" t="s">
        <v>81</v>
      </c>
      <c r="J2" s="15" t="s">
        <v>86</v>
      </c>
      <c r="K2" s="15" t="s">
        <v>89</v>
      </c>
      <c r="L2" s="15" t="s">
        <v>91</v>
      </c>
    </row>
    <row r="3" spans="1:12" s="1" customFormat="1">
      <c r="A3" s="6" t="s">
        <v>54</v>
      </c>
      <c r="B3" s="5">
        <v>35</v>
      </c>
      <c r="C3" s="5">
        <v>15</v>
      </c>
      <c r="D3" s="17">
        <f>B3+C3</f>
        <v>50</v>
      </c>
      <c r="E3" s="46">
        <v>1832</v>
      </c>
      <c r="F3" s="54">
        <v>8484</v>
      </c>
      <c r="G3" s="81">
        <v>17074</v>
      </c>
      <c r="H3" s="81">
        <v>282</v>
      </c>
      <c r="I3" s="81">
        <v>10200</v>
      </c>
      <c r="J3" s="17">
        <v>178</v>
      </c>
      <c r="K3" s="17">
        <v>0</v>
      </c>
      <c r="L3" s="17">
        <v>0</v>
      </c>
    </row>
    <row r="4" spans="1:12" s="1" customFormat="1">
      <c r="A4" s="6" t="s">
        <v>53</v>
      </c>
      <c r="B4" s="5">
        <v>18</v>
      </c>
      <c r="C4" s="5">
        <v>15</v>
      </c>
      <c r="D4" s="17">
        <f t="shared" ref="D4:D6" si="0">B4+C4</f>
        <v>33</v>
      </c>
      <c r="E4" s="46">
        <v>1252</v>
      </c>
      <c r="F4" s="54">
        <v>7403</v>
      </c>
      <c r="G4" s="81">
        <v>17220</v>
      </c>
      <c r="H4" s="81">
        <v>1464</v>
      </c>
      <c r="I4" s="17">
        <v>0</v>
      </c>
      <c r="J4" s="17">
        <v>308</v>
      </c>
      <c r="K4" s="101">
        <v>2398</v>
      </c>
      <c r="L4" s="17">
        <v>979</v>
      </c>
    </row>
    <row r="5" spans="1:12" s="1" customFormat="1">
      <c r="A5" s="6" t="s">
        <v>51</v>
      </c>
      <c r="B5" s="5">
        <v>15</v>
      </c>
      <c r="C5" s="5">
        <v>15</v>
      </c>
      <c r="D5" s="17">
        <f t="shared" si="0"/>
        <v>30</v>
      </c>
      <c r="E5" s="46">
        <v>732</v>
      </c>
      <c r="F5" s="54">
        <v>3445</v>
      </c>
      <c r="G5" s="81">
        <v>8418</v>
      </c>
      <c r="H5" s="17">
        <v>0</v>
      </c>
      <c r="I5" s="17">
        <v>2</v>
      </c>
      <c r="J5" s="17">
        <v>130</v>
      </c>
      <c r="K5" s="41">
        <v>753</v>
      </c>
      <c r="L5" s="17">
        <v>0</v>
      </c>
    </row>
    <row r="6" spans="1:12" s="1" customFormat="1">
      <c r="A6" s="6" t="s">
        <v>52</v>
      </c>
      <c r="B6" s="5">
        <v>10</v>
      </c>
      <c r="C6" s="5">
        <v>11</v>
      </c>
      <c r="D6" s="17">
        <f t="shared" si="0"/>
        <v>21</v>
      </c>
      <c r="E6" s="46">
        <v>296</v>
      </c>
      <c r="F6" s="54">
        <v>2042</v>
      </c>
      <c r="G6" s="81">
        <v>2940</v>
      </c>
      <c r="H6" s="17">
        <v>0</v>
      </c>
      <c r="I6" s="17">
        <v>0</v>
      </c>
      <c r="J6" s="17">
        <v>607</v>
      </c>
      <c r="K6" s="101">
        <v>322</v>
      </c>
      <c r="L6" s="17">
        <v>0</v>
      </c>
    </row>
  </sheetData>
  <sortState ref="A3:C6">
    <sortCondition descending="1" ref="C2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ГБ Тверь</vt:lpstr>
      <vt:lpstr>ДБ Тверь</vt:lpstr>
      <vt:lpstr>Центры, Диспансеры</vt:lpstr>
      <vt:lpstr>ЦРБ</vt:lpstr>
      <vt:lpstr>Стоматполиклиники</vt:lpstr>
      <vt:lpstr>Роддома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Nik</cp:lastModifiedBy>
  <cp:lastPrinted>2020-06-25T06:46:21Z</cp:lastPrinted>
  <dcterms:created xsi:type="dcterms:W3CDTF">2019-02-20T12:07:28Z</dcterms:created>
  <dcterms:modified xsi:type="dcterms:W3CDTF">2020-07-03T09:24:18Z</dcterms:modified>
</cp:coreProperties>
</file>