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019\"/>
    </mc:Choice>
  </mc:AlternateContent>
  <xr:revisionPtr revIDLastSave="0" documentId="13_ncr:1_{C01EDD34-446C-4669-BA98-4A68C4198BE4}" xr6:coauthVersionLast="45" xr6:coauthVersionMax="45" xr10:uidLastSave="{00000000-0000-0000-0000-000000000000}"/>
  <bookViews>
    <workbookView xWindow="3480" yWindow="165" windowWidth="24495" windowHeight="13725" xr2:uid="{00000000-000D-0000-FFFF-FFFF00000000}"/>
  </bookViews>
  <sheets>
    <sheet name="ГБ Тверь" sheetId="6" r:id="rId1"/>
    <sheet name="ДБ Тверь" sheetId="4" r:id="rId2"/>
    <sheet name="Центры, Диспансеры" sheetId="2" r:id="rId3"/>
    <sheet name="ЦРБ" sheetId="1" r:id="rId4"/>
    <sheet name="Стоматполиклиники" sheetId="3" r:id="rId5"/>
    <sheet name="Роддомы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4" l="1"/>
  <c r="V5" i="4"/>
  <c r="V3" i="4"/>
  <c r="V4" i="6"/>
  <c r="V5" i="6"/>
  <c r="V6" i="6"/>
  <c r="V7" i="6"/>
  <c r="V3" i="6"/>
  <c r="T4" i="6"/>
  <c r="T5" i="6"/>
  <c r="T6" i="6"/>
  <c r="T7" i="6"/>
  <c r="T3" i="6"/>
  <c r="T4" i="4"/>
  <c r="T5" i="4"/>
  <c r="T3" i="4"/>
  <c r="R4" i="4"/>
  <c r="R5" i="4"/>
  <c r="R3" i="4"/>
  <c r="R4" i="6"/>
  <c r="R5" i="6"/>
  <c r="R6" i="6"/>
  <c r="R7" i="6"/>
  <c r="R3" i="6"/>
  <c r="P4" i="6"/>
  <c r="P5" i="6"/>
  <c r="P6" i="6"/>
  <c r="P7" i="6"/>
  <c r="P3" i="6"/>
  <c r="P4" i="4"/>
  <c r="P5" i="4"/>
  <c r="P3" i="4"/>
  <c r="N4" i="4"/>
  <c r="N5" i="4"/>
  <c r="N3" i="4"/>
  <c r="N4" i="6"/>
  <c r="N5" i="6"/>
  <c r="N6" i="6"/>
  <c r="N7" i="6"/>
  <c r="N3" i="6"/>
  <c r="L4" i="6"/>
  <c r="L5" i="6"/>
  <c r="L6" i="6"/>
  <c r="L7" i="6"/>
  <c r="L3" i="6"/>
  <c r="L4" i="4"/>
  <c r="L5" i="4"/>
  <c r="L3" i="4"/>
  <c r="J4" i="4"/>
  <c r="J5" i="4"/>
  <c r="J3" i="4"/>
  <c r="J4" i="6"/>
  <c r="J5" i="6"/>
  <c r="J6" i="6"/>
  <c r="J7" i="6"/>
  <c r="J3" i="6"/>
  <c r="H4" i="6"/>
  <c r="H5" i="6"/>
  <c r="H6" i="6"/>
  <c r="H7" i="6"/>
  <c r="H3" i="6"/>
  <c r="H4" i="4"/>
  <c r="H5" i="4"/>
  <c r="H3" i="4"/>
  <c r="E8" i="6"/>
  <c r="E4" i="4"/>
  <c r="F4" i="4" s="1"/>
  <c r="E5" i="4"/>
  <c r="F5" i="4" s="1"/>
  <c r="E6" i="4"/>
  <c r="E4" i="6"/>
  <c r="F4" i="6" s="1"/>
  <c r="E5" i="6"/>
  <c r="F5" i="6" s="1"/>
  <c r="E6" i="6"/>
  <c r="F6" i="6" s="1"/>
  <c r="E7" i="6"/>
  <c r="F7" i="6" s="1"/>
  <c r="E3" i="6"/>
  <c r="F3" i="6" s="1"/>
  <c r="D4" i="5"/>
  <c r="D5" i="5"/>
  <c r="D6" i="5"/>
  <c r="D3" i="5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E3" i="4"/>
  <c r="F3" i="4" s="1"/>
  <c r="D4" i="2"/>
  <c r="D5" i="2"/>
  <c r="D6" i="2"/>
  <c r="D7" i="2"/>
  <c r="D8" i="2"/>
  <c r="D9" i="2"/>
  <c r="D10" i="2"/>
  <c r="D11" i="2"/>
  <c r="D4" i="3"/>
  <c r="D5" i="3"/>
  <c r="D6" i="3"/>
  <c r="D7" i="3"/>
  <c r="D8" i="3"/>
  <c r="D9" i="3"/>
  <c r="D10" i="3"/>
  <c r="D11" i="3"/>
  <c r="D12" i="3"/>
  <c r="D13" i="3"/>
  <c r="D3" i="3"/>
  <c r="D3" i="2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" i="1"/>
  <c r="I23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F5" i="1" l="1"/>
  <c r="F6" i="1"/>
  <c r="F7" i="1"/>
  <c r="F8" i="1"/>
  <c r="F9" i="1"/>
  <c r="G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</calcChain>
</file>

<file path=xl/sharedStrings.xml><?xml version="1.0" encoding="utf-8"?>
<sst xmlns="http://schemas.openxmlformats.org/spreadsheetml/2006/main" count="181" uniqueCount="96">
  <si>
    <t>Наименование</t>
  </si>
  <si>
    <t>Бежецкая ЦРБ</t>
  </si>
  <si>
    <t>Бельская ЦРБ</t>
  </si>
  <si>
    <t>Нелидовская ЦРБ</t>
  </si>
  <si>
    <t>Торжокская ЦРБ</t>
  </si>
  <si>
    <t>Конаковская ЦРБ</t>
  </si>
  <si>
    <t>Пеновская ЦРБ</t>
  </si>
  <si>
    <t>Торопецкая ЦРБ</t>
  </si>
  <si>
    <t>Селижаровская ЦРБ</t>
  </si>
  <si>
    <t>Кувшиновская ЦРБ</t>
  </si>
  <si>
    <t>Кесовогорская ЦРБ</t>
  </si>
  <si>
    <t>Весьегонская ЦРБ</t>
  </si>
  <si>
    <t>Зубцовская ЦРБ</t>
  </si>
  <si>
    <t>Молоковская ЦРБ</t>
  </si>
  <si>
    <t>Рамешковская ЦРБ</t>
  </si>
  <si>
    <t>Бологовская ЦРБ</t>
  </si>
  <si>
    <t>Западнодвинская ЦРБ</t>
  </si>
  <si>
    <t>Оленинская РБ</t>
  </si>
  <si>
    <t>Краснохолмская ЦРБ</t>
  </si>
  <si>
    <t>Калязинская ЦРБ</t>
  </si>
  <si>
    <t>Жарковская ЦРБ</t>
  </si>
  <si>
    <t>Фировская ЦРБ</t>
  </si>
  <si>
    <t>Спировская ЦРБ</t>
  </si>
  <si>
    <t>Калининская ЦРКБ</t>
  </si>
  <si>
    <t>Кашинская ЦРБ</t>
  </si>
  <si>
    <t>Сонковская ЦРБ</t>
  </si>
  <si>
    <t>Кимрская ЦРБ</t>
  </si>
  <si>
    <t>Сандовская ЦРБ</t>
  </si>
  <si>
    <t>Осташковская ЦРБ</t>
  </si>
  <si>
    <t>Лихославльская ЦРБ</t>
  </si>
  <si>
    <t>Старицкая ЦРБ</t>
  </si>
  <si>
    <t>Вышневолоцкая ЦРБ</t>
  </si>
  <si>
    <t>Ржевская ЦРБ</t>
  </si>
  <si>
    <t>Прикрепленное население</t>
  </si>
  <si>
    <t>Центр специализированных видов медицинской помощи имени В.П. Аваева</t>
  </si>
  <si>
    <t>Областной клинический кардиологический диспансер</t>
  </si>
  <si>
    <t>Кимрская стоматологическая поликлиника</t>
  </si>
  <si>
    <t>Областная стоматологическая поликлиника</t>
  </si>
  <si>
    <t>Стоматологическая поликлиника г. Ржев</t>
  </si>
  <si>
    <t>Стоматологическая поликлиника №1</t>
  </si>
  <si>
    <t>Стоматологическая поликлиника №2</t>
  </si>
  <si>
    <t>Стоматологическая поликлиника №3</t>
  </si>
  <si>
    <t>Детская областная клиническая больница</t>
  </si>
  <si>
    <t>Кашинская стоматологическая поликлиника</t>
  </si>
  <si>
    <t>Стоматологическая поликлиника г.Конаково</t>
  </si>
  <si>
    <t>Торжокская стоматологическая поликлиника</t>
  </si>
  <si>
    <t>Детская стоматологическая поликлиника</t>
  </si>
  <si>
    <t>Городская клиническая больница № 1 имени В.В. Успенского</t>
  </si>
  <si>
    <t>Городская клиническая больница №6</t>
  </si>
  <si>
    <t>Городская клиническая больница №7</t>
  </si>
  <si>
    <t>Городская поликлиника № 8</t>
  </si>
  <si>
    <t>Родильный дом №2</t>
  </si>
  <si>
    <t>Ржевский родильный дом</t>
  </si>
  <si>
    <t>Родильный дом №5</t>
  </si>
  <si>
    <t>Областной родильный дом</t>
  </si>
  <si>
    <t>Гб ЗАТО Озерный</t>
  </si>
  <si>
    <t>ЦРБ  Лесного района</t>
  </si>
  <si>
    <t>Областной клинический перинатальный центр имени Е.М. Бакуниной</t>
  </si>
  <si>
    <t>Детская городская клиническая больница №1</t>
  </si>
  <si>
    <t>Городская детская больница №3</t>
  </si>
  <si>
    <t>Клиническая детская больница №2</t>
  </si>
  <si>
    <t>Тверской областной клинический онкологический диспансер</t>
  </si>
  <si>
    <t>Тверской областной клинический противотуберкулезный диспансер</t>
  </si>
  <si>
    <t>Областной клинический психоневрологический диспансер</t>
  </si>
  <si>
    <t>Областной клинический лечебно-реабилитационный центр</t>
  </si>
  <si>
    <t>Клиническая больница скорой медицинской помощи</t>
  </si>
  <si>
    <t>Областной клинический врачебно-физкультурный диспансер</t>
  </si>
  <si>
    <t>Тверской областной клинический наркологический диспансер</t>
  </si>
  <si>
    <t>Бологовская стоматологическая поликлиника</t>
  </si>
  <si>
    <t>2013 год</t>
  </si>
  <si>
    <t>2019 год</t>
  </si>
  <si>
    <t>ФАП</t>
  </si>
  <si>
    <t>итого</t>
  </si>
  <si>
    <t>Поставка АРМ</t>
  </si>
  <si>
    <t>% АРМ на 1000 населения</t>
  </si>
  <si>
    <t>Андреапольская ЦРБ</t>
  </si>
  <si>
    <t>Максатихинская ЦРБ</t>
  </si>
  <si>
    <t>Кол-во ЭМК</t>
  </si>
  <si>
    <t>Кол-во записей на прием</t>
  </si>
  <si>
    <t>Кол-во услуг в поликлинике</t>
  </si>
  <si>
    <t>Кол-во выданных ЭЛН</t>
  </si>
  <si>
    <t>Кол-во осмотров в стационаре</t>
  </si>
  <si>
    <t>% ЭМК от прикрепленного населения</t>
  </si>
  <si>
    <t>% записей на прием от прикрепленного населения</t>
  </si>
  <si>
    <t>% услуг в поликлинике от прикрепленного населения</t>
  </si>
  <si>
    <t>% осмотров в стационаре от прикрепленного населения</t>
  </si>
  <si>
    <t>Кол -во диагностических исследований</t>
  </si>
  <si>
    <t>% диагностических исследований от прикрепленного населения</t>
  </si>
  <si>
    <t>% выданных ЭЛН от прикрепленного населения</t>
  </si>
  <si>
    <t>Кол-во госпитализаций</t>
  </si>
  <si>
    <t>% госпитализаций от прикрепленного населения</t>
  </si>
  <si>
    <t>Кол-во проведенных операций</t>
  </si>
  <si>
    <t>% проведенных операций от прикрепленного населения</t>
  </si>
  <si>
    <t>РБ</t>
  </si>
  <si>
    <t>Прикреплен- ное население</t>
  </si>
  <si>
    <t>Областная клиническая больница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</si>
</sst>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justify" wrapText="1"/>
    </xf>
    <xf numFmtId="165" fontId="0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pane xSplit="1" topLeftCell="B1" activePane="topRight" state="frozen"/>
      <selection pane="topRight" activeCell="B9" sqref="B9"/>
    </sheetView>
  </sheetViews>
  <sheetFormatPr defaultRowHeight="15" x14ac:dyDescent="0.25"/>
  <cols>
    <col min="1" max="1" width="36.140625" customWidth="1"/>
    <col min="2" max="2" width="16" customWidth="1"/>
    <col min="3" max="3" width="15.85546875" customWidth="1"/>
    <col min="4" max="4" width="13.42578125" customWidth="1"/>
    <col min="5" max="5" width="9.85546875" style="2" customWidth="1"/>
    <col min="6" max="6" width="11.42578125" customWidth="1"/>
    <col min="8" max="8" width="14.28515625" bestFit="1" customWidth="1"/>
    <col min="9" max="9" width="9.5703125" bestFit="1" customWidth="1"/>
    <col min="10" max="10" width="19.5703125" bestFit="1" customWidth="1"/>
    <col min="11" max="11" width="13.42578125" bestFit="1" customWidth="1"/>
    <col min="12" max="12" width="22.28515625" bestFit="1" customWidth="1"/>
    <col min="13" max="13" width="12.140625" customWidth="1"/>
    <col min="14" max="14" width="19.140625" bestFit="1" customWidth="1"/>
    <col min="15" max="15" width="11.5703125" bestFit="1" customWidth="1"/>
    <col min="16" max="16" width="24.5703125" bestFit="1" customWidth="1"/>
    <col min="17" max="17" width="15.42578125" bestFit="1" customWidth="1"/>
    <col min="18" max="18" width="27.140625" bestFit="1" customWidth="1"/>
    <col min="19" max="19" width="9" bestFit="1" customWidth="1"/>
    <col min="20" max="20" width="19.140625" bestFit="1" customWidth="1"/>
    <col min="21" max="21" width="12.5703125" bestFit="1" customWidth="1"/>
    <col min="22" max="22" width="25.5703125" bestFit="1" customWidth="1"/>
  </cols>
  <sheetData>
    <row r="1" spans="1:22" x14ac:dyDescent="0.25">
      <c r="B1" s="2"/>
      <c r="C1" s="53" t="s">
        <v>73</v>
      </c>
      <c r="D1" s="53"/>
      <c r="E1" s="53"/>
    </row>
    <row r="2" spans="1:22" ht="45.75" customHeight="1" x14ac:dyDescent="0.25">
      <c r="A2" s="17" t="s">
        <v>0</v>
      </c>
      <c r="B2" s="8" t="s">
        <v>33</v>
      </c>
      <c r="C2" s="15" t="s">
        <v>69</v>
      </c>
      <c r="D2" s="17" t="s">
        <v>70</v>
      </c>
      <c r="E2" s="17" t="s">
        <v>72</v>
      </c>
      <c r="F2" s="15" t="s">
        <v>74</v>
      </c>
      <c r="G2" s="15" t="s">
        <v>77</v>
      </c>
      <c r="H2" s="15" t="s">
        <v>82</v>
      </c>
      <c r="I2" s="15" t="s">
        <v>78</v>
      </c>
      <c r="J2" s="15" t="s">
        <v>83</v>
      </c>
      <c r="K2" s="15" t="s">
        <v>79</v>
      </c>
      <c r="L2" s="15" t="s">
        <v>84</v>
      </c>
      <c r="M2" s="15" t="s">
        <v>80</v>
      </c>
      <c r="N2" s="15" t="s">
        <v>88</v>
      </c>
      <c r="O2" s="15" t="s">
        <v>81</v>
      </c>
      <c r="P2" s="15" t="s">
        <v>85</v>
      </c>
      <c r="Q2" s="15" t="s">
        <v>86</v>
      </c>
      <c r="R2" s="15" t="s">
        <v>87</v>
      </c>
      <c r="S2" s="15" t="s">
        <v>89</v>
      </c>
      <c r="T2" s="15" t="s">
        <v>90</v>
      </c>
      <c r="U2" s="15" t="s">
        <v>91</v>
      </c>
      <c r="V2" s="15" t="s">
        <v>92</v>
      </c>
    </row>
    <row r="3" spans="1:22" s="1" customFormat="1" ht="30" x14ac:dyDescent="0.25">
      <c r="A3" s="6" t="s">
        <v>47</v>
      </c>
      <c r="B3" s="5">
        <v>53011</v>
      </c>
      <c r="C3" s="17">
        <v>25</v>
      </c>
      <c r="D3" s="17">
        <v>37</v>
      </c>
      <c r="E3" s="27">
        <f>C3+D3</f>
        <v>62</v>
      </c>
      <c r="F3" s="24">
        <f>(E3*1000)/B3</f>
        <v>1.1695685801060158</v>
      </c>
      <c r="G3" s="52">
        <v>15240</v>
      </c>
      <c r="H3" s="28">
        <f>G3/B3</f>
        <v>0.28748750259380129</v>
      </c>
      <c r="I3" s="49">
        <v>54209</v>
      </c>
      <c r="J3" s="29">
        <f>I3/B3</f>
        <v>1.0225990832091452</v>
      </c>
      <c r="K3" s="49">
        <v>92520</v>
      </c>
      <c r="L3" s="29">
        <f>K3/B3</f>
        <v>1.7452981456678802</v>
      </c>
      <c r="M3" s="47">
        <v>248</v>
      </c>
      <c r="N3" s="28">
        <f>M3/B3</f>
        <v>4.6782743204240628E-3</v>
      </c>
      <c r="O3" s="47">
        <v>824</v>
      </c>
      <c r="P3" s="29">
        <f>O3/B3</f>
        <v>1.5543943709796081E-2</v>
      </c>
      <c r="Q3" s="47">
        <v>4911</v>
      </c>
      <c r="R3" s="30">
        <f>Q3/B3</f>
        <v>9.2641149950010382E-2</v>
      </c>
      <c r="S3" s="47">
        <v>2763</v>
      </c>
      <c r="T3" s="29">
        <f>S3/B3</f>
        <v>5.2121257852143894E-2</v>
      </c>
      <c r="U3" s="47">
        <v>1898</v>
      </c>
      <c r="V3" s="29">
        <f>U3/B3</f>
        <v>3.5803889758729321E-2</v>
      </c>
    </row>
    <row r="4" spans="1:22" s="1" customFormat="1" x14ac:dyDescent="0.25">
      <c r="A4" s="6" t="s">
        <v>49</v>
      </c>
      <c r="B4" s="5">
        <v>117307</v>
      </c>
      <c r="C4" s="17">
        <v>50</v>
      </c>
      <c r="D4" s="17">
        <v>40</v>
      </c>
      <c r="E4" s="27">
        <f t="shared" ref="E4:E8" si="0">C4+D4</f>
        <v>90</v>
      </c>
      <c r="F4" s="24">
        <f t="shared" ref="F4:F7" si="1">(E4*1000)/B4</f>
        <v>0.76721764259592351</v>
      </c>
      <c r="G4" s="52">
        <v>21655</v>
      </c>
      <c r="H4" s="28">
        <f t="shared" ref="H4:H7" si="2">G4/B4</f>
        <v>0.18460108944905249</v>
      </c>
      <c r="I4" s="49">
        <v>47664</v>
      </c>
      <c r="J4" s="29">
        <f t="shared" ref="J4:J7" si="3">I4/B4</f>
        <v>0.40631846351880108</v>
      </c>
      <c r="K4" s="49">
        <v>115429</v>
      </c>
      <c r="L4" s="29">
        <f t="shared" ref="L4:L7" si="4">K4/B4</f>
        <v>0.98399072519116504</v>
      </c>
      <c r="M4" s="47">
        <v>35</v>
      </c>
      <c r="N4" s="28">
        <f t="shared" ref="N4:N7" si="5">M4/B4</f>
        <v>2.9836241656508135E-4</v>
      </c>
      <c r="O4" s="47">
        <v>9880</v>
      </c>
      <c r="P4" s="29">
        <f t="shared" ref="P4:P7" si="6">O4/B4</f>
        <v>8.4223447876085822E-2</v>
      </c>
      <c r="Q4" s="59">
        <v>51</v>
      </c>
      <c r="R4" s="30">
        <f t="shared" ref="R4:R7" si="7">Q4/B4</f>
        <v>4.3475666413769E-4</v>
      </c>
      <c r="S4" s="47">
        <v>10939</v>
      </c>
      <c r="T4" s="29">
        <f t="shared" ref="T4:T7" si="8">S4/B4</f>
        <v>9.325104213729786E-2</v>
      </c>
      <c r="U4" s="47">
        <v>6</v>
      </c>
      <c r="V4" s="29">
        <f t="shared" ref="V4:V7" si="9">U4/B4</f>
        <v>5.1147842839728237E-5</v>
      </c>
    </row>
    <row r="5" spans="1:22" s="1" customFormat="1" x14ac:dyDescent="0.25">
      <c r="A5" s="6" t="s">
        <v>50</v>
      </c>
      <c r="B5" s="5">
        <v>31000</v>
      </c>
      <c r="C5" s="17">
        <v>15</v>
      </c>
      <c r="D5" s="17">
        <v>26</v>
      </c>
      <c r="E5" s="27">
        <f t="shared" si="0"/>
        <v>41</v>
      </c>
      <c r="F5" s="24">
        <f t="shared" si="1"/>
        <v>1.3225806451612903</v>
      </c>
      <c r="G5" s="52">
        <v>2456</v>
      </c>
      <c r="H5" s="28">
        <f t="shared" si="2"/>
        <v>7.922580645161291E-2</v>
      </c>
      <c r="I5" s="49">
        <v>14847</v>
      </c>
      <c r="J5" s="29">
        <f t="shared" si="3"/>
        <v>0.47893548387096774</v>
      </c>
      <c r="K5" s="49">
        <v>13971</v>
      </c>
      <c r="L5" s="29">
        <f t="shared" si="4"/>
        <v>0.45067741935483868</v>
      </c>
      <c r="M5" s="36">
        <v>0</v>
      </c>
      <c r="N5" s="28">
        <f t="shared" si="5"/>
        <v>0</v>
      </c>
      <c r="O5" s="47">
        <v>406</v>
      </c>
      <c r="P5" s="29">
        <f t="shared" si="6"/>
        <v>1.3096774193548388E-2</v>
      </c>
      <c r="Q5" s="47">
        <v>42</v>
      </c>
      <c r="R5" s="30">
        <f t="shared" si="7"/>
        <v>1.3548387096774194E-3</v>
      </c>
      <c r="S5" s="59">
        <v>56</v>
      </c>
      <c r="T5" s="29">
        <f t="shared" si="8"/>
        <v>1.8064516129032257E-3</v>
      </c>
      <c r="U5" s="46">
        <v>0</v>
      </c>
      <c r="V5" s="29">
        <f t="shared" si="9"/>
        <v>0</v>
      </c>
    </row>
    <row r="6" spans="1:22" s="1" customFormat="1" x14ac:dyDescent="0.25">
      <c r="A6" s="6" t="s">
        <v>48</v>
      </c>
      <c r="B6" s="5">
        <v>117402</v>
      </c>
      <c r="C6" s="17"/>
      <c r="D6" s="17">
        <v>37</v>
      </c>
      <c r="E6" s="27">
        <f t="shared" si="0"/>
        <v>37</v>
      </c>
      <c r="F6" s="24">
        <f t="shared" si="1"/>
        <v>0.315156470928945</v>
      </c>
      <c r="G6" s="52">
        <v>1388</v>
      </c>
      <c r="H6" s="28">
        <f t="shared" si="2"/>
        <v>1.1822626531064208E-2</v>
      </c>
      <c r="I6" s="49">
        <v>44532</v>
      </c>
      <c r="J6" s="29">
        <f t="shared" si="3"/>
        <v>0.37931210711912916</v>
      </c>
      <c r="K6" s="23">
        <v>4880</v>
      </c>
      <c r="L6" s="29">
        <f t="shared" si="4"/>
        <v>4.1566583192790579E-2</v>
      </c>
      <c r="M6" s="37">
        <v>0</v>
      </c>
      <c r="N6" s="28">
        <f t="shared" si="5"/>
        <v>0</v>
      </c>
      <c r="O6" s="47">
        <v>4193</v>
      </c>
      <c r="P6" s="29">
        <f t="shared" si="6"/>
        <v>3.5714894124461251E-2</v>
      </c>
      <c r="Q6" s="47">
        <v>431</v>
      </c>
      <c r="R6" s="30">
        <f t="shared" si="7"/>
        <v>3.6711469991993323E-3</v>
      </c>
      <c r="S6" s="47">
        <v>2009</v>
      </c>
      <c r="T6" s="29">
        <f t="shared" si="8"/>
        <v>1.7112144597195959E-2</v>
      </c>
      <c r="U6" s="47">
        <v>107</v>
      </c>
      <c r="V6" s="29">
        <f t="shared" si="9"/>
        <v>9.1139844295667872E-4</v>
      </c>
    </row>
    <row r="7" spans="1:22" s="1" customFormat="1" ht="30" x14ac:dyDescent="0.25">
      <c r="A7" s="6" t="s">
        <v>65</v>
      </c>
      <c r="B7" s="5">
        <v>58856</v>
      </c>
      <c r="C7" s="17">
        <v>41</v>
      </c>
      <c r="D7" s="17">
        <v>37</v>
      </c>
      <c r="E7" s="27">
        <f t="shared" si="0"/>
        <v>78</v>
      </c>
      <c r="F7" s="24">
        <f t="shared" si="1"/>
        <v>1.3252684518145983</v>
      </c>
      <c r="G7" s="52">
        <v>213</v>
      </c>
      <c r="H7" s="28">
        <f t="shared" si="2"/>
        <v>3.6190023107244801E-3</v>
      </c>
      <c r="I7" s="49">
        <v>21024</v>
      </c>
      <c r="J7" s="29">
        <f t="shared" si="3"/>
        <v>0.35721081962756557</v>
      </c>
      <c r="K7" s="49">
        <v>33355</v>
      </c>
      <c r="L7" s="29">
        <f t="shared" si="4"/>
        <v>0.56672216936251185</v>
      </c>
      <c r="M7" s="38">
        <v>0</v>
      </c>
      <c r="N7" s="28">
        <f t="shared" si="5"/>
        <v>0</v>
      </c>
      <c r="O7" s="59">
        <v>104</v>
      </c>
      <c r="P7" s="29">
        <f t="shared" si="6"/>
        <v>1.7670246024194644E-3</v>
      </c>
      <c r="Q7" s="47">
        <v>38</v>
      </c>
      <c r="R7" s="30">
        <f t="shared" si="7"/>
        <v>6.4564360473018888E-4</v>
      </c>
      <c r="S7" s="47">
        <v>2319</v>
      </c>
      <c r="T7" s="29">
        <f t="shared" si="8"/>
        <v>3.9401250509718634E-2</v>
      </c>
      <c r="U7" s="46">
        <v>0</v>
      </c>
      <c r="V7" s="29">
        <f t="shared" si="9"/>
        <v>0</v>
      </c>
    </row>
    <row r="8" spans="1:22" x14ac:dyDescent="0.25">
      <c r="A8" s="12" t="s">
        <v>95</v>
      </c>
      <c r="B8" s="10"/>
      <c r="C8" s="31">
        <v>30</v>
      </c>
      <c r="D8" s="10"/>
      <c r="E8" s="17">
        <f t="shared" si="0"/>
        <v>30</v>
      </c>
      <c r="F8" s="17"/>
      <c r="G8" s="10"/>
      <c r="H8" s="10"/>
      <c r="I8" s="49">
        <v>55650</v>
      </c>
      <c r="J8" s="29"/>
      <c r="K8" s="10"/>
      <c r="L8" s="10"/>
      <c r="M8" s="10"/>
      <c r="N8" s="10"/>
      <c r="O8" s="41">
        <v>0</v>
      </c>
      <c r="P8" s="10"/>
      <c r="Q8" s="35">
        <v>1</v>
      </c>
      <c r="R8" s="10"/>
      <c r="S8" s="44">
        <v>0</v>
      </c>
      <c r="T8" s="45"/>
      <c r="U8" s="46">
        <v>0</v>
      </c>
      <c r="V8" s="10"/>
    </row>
  </sheetData>
  <sortState xmlns:xlrd2="http://schemas.microsoft.com/office/spreadsheetml/2017/richdata2" ref="A3:E7">
    <sortCondition descending="1" ref="C2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43.28515625" customWidth="1"/>
    <col min="2" max="2" width="17.28515625" style="2" customWidth="1"/>
    <col min="3" max="3" width="16.28515625" customWidth="1"/>
    <col min="4" max="4" width="14.5703125" customWidth="1"/>
    <col min="6" max="6" width="15" customWidth="1"/>
    <col min="8" max="8" width="16.28515625" customWidth="1"/>
    <col min="9" max="9" width="9.5703125" bestFit="1" customWidth="1"/>
    <col min="10" max="10" width="19.5703125" bestFit="1" customWidth="1"/>
    <col min="11" max="11" width="13.42578125" bestFit="1" customWidth="1"/>
    <col min="12" max="12" width="22.28515625" bestFit="1" customWidth="1"/>
    <col min="13" max="13" width="10.140625" customWidth="1"/>
    <col min="14" max="14" width="19.140625" bestFit="1" customWidth="1"/>
    <col min="15" max="15" width="11.5703125" bestFit="1" customWidth="1"/>
    <col min="16" max="16" width="24.5703125" bestFit="1" customWidth="1"/>
    <col min="17" max="17" width="15.42578125" bestFit="1" customWidth="1"/>
    <col min="18" max="18" width="27.140625" bestFit="1" customWidth="1"/>
    <col min="19" max="19" width="16" customWidth="1"/>
    <col min="20" max="20" width="19.140625" bestFit="1" customWidth="1"/>
    <col min="21" max="21" width="12.5703125" bestFit="1" customWidth="1"/>
    <col min="22" max="22" width="25.5703125" bestFit="1" customWidth="1"/>
  </cols>
  <sheetData>
    <row r="1" spans="1:22" x14ac:dyDescent="0.25">
      <c r="C1" s="53" t="s">
        <v>73</v>
      </c>
      <c r="D1" s="53"/>
      <c r="E1" s="53"/>
    </row>
    <row r="2" spans="1:22" ht="47.25" customHeight="1" x14ac:dyDescent="0.25">
      <c r="A2" s="17" t="s">
        <v>0</v>
      </c>
      <c r="B2" s="8" t="s">
        <v>33</v>
      </c>
      <c r="C2" s="15" t="s">
        <v>69</v>
      </c>
      <c r="D2" s="17" t="s">
        <v>70</v>
      </c>
      <c r="E2" s="17" t="s">
        <v>72</v>
      </c>
      <c r="F2" s="15" t="s">
        <v>74</v>
      </c>
      <c r="G2" s="15" t="s">
        <v>77</v>
      </c>
      <c r="H2" s="15" t="s">
        <v>82</v>
      </c>
      <c r="I2" s="15" t="s">
        <v>78</v>
      </c>
      <c r="J2" s="15" t="s">
        <v>83</v>
      </c>
      <c r="K2" s="15" t="s">
        <v>79</v>
      </c>
      <c r="L2" s="15" t="s">
        <v>84</v>
      </c>
      <c r="M2" s="15" t="s">
        <v>80</v>
      </c>
      <c r="N2" s="15" t="s">
        <v>88</v>
      </c>
      <c r="O2" s="15" t="s">
        <v>81</v>
      </c>
      <c r="P2" s="15" t="s">
        <v>85</v>
      </c>
      <c r="Q2" s="15" t="s">
        <v>86</v>
      </c>
      <c r="R2" s="15" t="s">
        <v>87</v>
      </c>
      <c r="S2" s="15" t="s">
        <v>89</v>
      </c>
      <c r="T2" s="15" t="s">
        <v>90</v>
      </c>
      <c r="U2" s="15" t="s">
        <v>91</v>
      </c>
      <c r="V2" s="15" t="s">
        <v>92</v>
      </c>
    </row>
    <row r="3" spans="1:22" s="1" customFormat="1" ht="20.25" customHeight="1" x14ac:dyDescent="0.25">
      <c r="A3" s="9" t="s">
        <v>59</v>
      </c>
      <c r="B3" s="5">
        <v>32365</v>
      </c>
      <c r="C3" s="17">
        <v>28</v>
      </c>
      <c r="D3" s="17">
        <v>30</v>
      </c>
      <c r="E3" s="17">
        <f>C3+D3</f>
        <v>58</v>
      </c>
      <c r="F3" s="29">
        <f>(E3*1000)/B3</f>
        <v>1.7920593233431175</v>
      </c>
      <c r="G3" s="52">
        <v>8599</v>
      </c>
      <c r="H3" s="28">
        <f>G3/B3</f>
        <v>0.26568824347288739</v>
      </c>
      <c r="I3" s="43">
        <v>24427</v>
      </c>
      <c r="J3" s="29">
        <f>I3/B3</f>
        <v>0.75473505329831603</v>
      </c>
      <c r="K3" s="47">
        <v>38901</v>
      </c>
      <c r="L3" s="28">
        <f>K3/B3</f>
        <v>1.2019465471960451</v>
      </c>
      <c r="M3" s="39">
        <v>1</v>
      </c>
      <c r="N3" s="28">
        <f>M3/B3</f>
        <v>3.089757454039858E-5</v>
      </c>
      <c r="O3" s="47">
        <v>72</v>
      </c>
      <c r="P3" s="29">
        <f>O3/B3</f>
        <v>2.2246253669086975E-3</v>
      </c>
      <c r="Q3" s="47">
        <v>152</v>
      </c>
      <c r="R3" s="29">
        <f>Q3/B3</f>
        <v>4.6964313301405842E-3</v>
      </c>
      <c r="S3" s="47">
        <v>1246</v>
      </c>
      <c r="T3" s="29">
        <f>S3/B3</f>
        <v>3.8498377877336627E-2</v>
      </c>
      <c r="U3" s="48">
        <v>0</v>
      </c>
      <c r="V3" s="29">
        <f>U3/B3</f>
        <v>0</v>
      </c>
    </row>
    <row r="4" spans="1:22" s="1" customFormat="1" ht="30" x14ac:dyDescent="0.25">
      <c r="A4" s="6" t="s">
        <v>58</v>
      </c>
      <c r="B4" s="5">
        <v>14440</v>
      </c>
      <c r="C4" s="17">
        <v>23</v>
      </c>
      <c r="D4" s="17">
        <v>30</v>
      </c>
      <c r="E4" s="17">
        <f t="shared" ref="E4:E6" si="0">C4+D4</f>
        <v>53</v>
      </c>
      <c r="F4" s="29">
        <f t="shared" ref="F4:F5" si="1">(E4*1000)/B4</f>
        <v>3.6703601108033239</v>
      </c>
      <c r="G4" s="52">
        <v>10731</v>
      </c>
      <c r="H4" s="28">
        <f t="shared" ref="H4:H5" si="2">G4/B4</f>
        <v>0.74314404432132963</v>
      </c>
      <c r="I4" s="43">
        <v>20083</v>
      </c>
      <c r="J4" s="29">
        <f t="shared" ref="J4:J5" si="3">I4/B4</f>
        <v>1.3907894736842106</v>
      </c>
      <c r="K4" s="47">
        <v>73059</v>
      </c>
      <c r="L4" s="28">
        <f t="shared" ref="L4:L5" si="4">K4/B4</f>
        <v>5.0594875346260384</v>
      </c>
      <c r="M4" s="33">
        <v>21</v>
      </c>
      <c r="N4" s="28">
        <f t="shared" ref="N4:N5" si="5">M4/B4</f>
        <v>1.4542936288088643E-3</v>
      </c>
      <c r="O4" s="47">
        <v>3853</v>
      </c>
      <c r="P4" s="29">
        <f t="shared" ref="P4:P5" si="6">O4/B4</f>
        <v>0.26682825484764544</v>
      </c>
      <c r="Q4" s="47">
        <v>30445</v>
      </c>
      <c r="R4" s="29">
        <f t="shared" ref="R4:R5" si="7">Q4/B4</f>
        <v>2.1083795013850417</v>
      </c>
      <c r="S4" s="47">
        <v>5752</v>
      </c>
      <c r="T4" s="29">
        <f t="shared" ref="T4:T5" si="8">S4/B4</f>
        <v>0.39833795013850415</v>
      </c>
      <c r="U4" s="33">
        <v>0</v>
      </c>
      <c r="V4" s="29">
        <f t="shared" ref="V4:V5" si="9">U4/B4</f>
        <v>0</v>
      </c>
    </row>
    <row r="5" spans="1:22" s="1" customFormat="1" x14ac:dyDescent="0.25">
      <c r="A5" s="6" t="s">
        <v>60</v>
      </c>
      <c r="B5" s="5">
        <v>20870</v>
      </c>
      <c r="C5" s="17">
        <v>27</v>
      </c>
      <c r="D5" s="17">
        <v>30</v>
      </c>
      <c r="E5" s="17">
        <f t="shared" si="0"/>
        <v>57</v>
      </c>
      <c r="F5" s="29">
        <f t="shared" si="1"/>
        <v>2.7311931001437468</v>
      </c>
      <c r="G5" s="52">
        <v>4046</v>
      </c>
      <c r="H5" s="28">
        <f t="shared" si="2"/>
        <v>0.19386679444178245</v>
      </c>
      <c r="I5" s="43">
        <v>23466</v>
      </c>
      <c r="J5" s="29">
        <f t="shared" si="3"/>
        <v>1.1243890752275993</v>
      </c>
      <c r="K5" s="47">
        <v>17796</v>
      </c>
      <c r="L5" s="28">
        <f t="shared" si="4"/>
        <v>0.85270723526593195</v>
      </c>
      <c r="M5" s="33">
        <v>1</v>
      </c>
      <c r="N5" s="28">
        <f t="shared" si="5"/>
        <v>4.7915668423574511E-5</v>
      </c>
      <c r="O5" s="47">
        <v>11852</v>
      </c>
      <c r="P5" s="29">
        <f t="shared" si="6"/>
        <v>0.56789650215620513</v>
      </c>
      <c r="Q5" s="47">
        <v>128</v>
      </c>
      <c r="R5" s="29">
        <f t="shared" si="7"/>
        <v>6.1332055582175374E-3</v>
      </c>
      <c r="S5" s="47">
        <v>2313</v>
      </c>
      <c r="T5" s="29">
        <f t="shared" si="8"/>
        <v>0.11082894106372784</v>
      </c>
      <c r="U5" s="33">
        <v>0</v>
      </c>
      <c r="V5" s="29">
        <f t="shared" si="9"/>
        <v>0</v>
      </c>
    </row>
    <row r="6" spans="1:22" s="1" customFormat="1" x14ac:dyDescent="0.25">
      <c r="A6" s="6" t="s">
        <v>42</v>
      </c>
      <c r="B6" s="5"/>
      <c r="C6" s="17">
        <v>56</v>
      </c>
      <c r="D6" s="17">
        <v>34</v>
      </c>
      <c r="E6" s="17">
        <f t="shared" si="0"/>
        <v>90</v>
      </c>
      <c r="F6" s="29"/>
      <c r="G6" s="52">
        <v>4417</v>
      </c>
      <c r="H6" s="19"/>
      <c r="I6" s="43">
        <v>29561</v>
      </c>
      <c r="J6" s="19"/>
      <c r="K6" s="47">
        <v>10937</v>
      </c>
      <c r="L6" s="19"/>
      <c r="M6" s="19"/>
      <c r="N6" s="19"/>
      <c r="O6" s="47">
        <v>539</v>
      </c>
      <c r="P6" s="33"/>
      <c r="Q6" s="47">
        <v>3</v>
      </c>
      <c r="R6" s="19"/>
      <c r="S6" s="47">
        <v>1287</v>
      </c>
      <c r="T6" s="33"/>
      <c r="U6" s="19"/>
      <c r="V6" s="19"/>
    </row>
  </sheetData>
  <sortState xmlns:xlrd2="http://schemas.microsoft.com/office/spreadsheetml/2017/richdata2" ref="A3:D6">
    <sortCondition descending="1" ref="C2"/>
  </sortState>
  <mergeCells count="1">
    <mergeCell ref="C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workbookViewId="0">
      <pane xSplit="1" topLeftCell="B1" activePane="topRight" state="frozen"/>
      <selection pane="topRight" activeCell="B12" sqref="B12"/>
    </sheetView>
  </sheetViews>
  <sheetFormatPr defaultRowHeight="15" x14ac:dyDescent="0.25"/>
  <cols>
    <col min="1" max="1" width="58.5703125" customWidth="1"/>
    <col min="2" max="2" width="10.42578125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 x14ac:dyDescent="0.25">
      <c r="B1" s="53" t="s">
        <v>73</v>
      </c>
      <c r="C1" s="53"/>
      <c r="D1" s="53"/>
    </row>
    <row r="2" spans="1:12" s="1" customFormat="1" ht="37.5" customHeight="1" x14ac:dyDescent="0.25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 ht="30" x14ac:dyDescent="0.25">
      <c r="A3" s="26" t="s">
        <v>34</v>
      </c>
      <c r="B3" s="18">
        <v>15</v>
      </c>
      <c r="C3" s="17">
        <v>32</v>
      </c>
      <c r="D3" s="17">
        <f>B3+C3</f>
        <v>47</v>
      </c>
      <c r="E3" s="52">
        <v>17583</v>
      </c>
      <c r="F3" s="43">
        <v>62856</v>
      </c>
      <c r="G3" s="43">
        <v>65295</v>
      </c>
      <c r="H3" s="43">
        <v>69</v>
      </c>
      <c r="I3" s="43">
        <v>8811</v>
      </c>
      <c r="J3" s="43">
        <v>1846</v>
      </c>
      <c r="K3" s="43">
        <v>1282</v>
      </c>
      <c r="L3" s="15">
        <v>0</v>
      </c>
    </row>
    <row r="4" spans="1:12" s="1" customFormat="1" x14ac:dyDescent="0.25">
      <c r="A4" s="6" t="s">
        <v>64</v>
      </c>
      <c r="B4" s="17">
        <v>15</v>
      </c>
      <c r="C4" s="17">
        <v>15</v>
      </c>
      <c r="D4" s="17">
        <f t="shared" ref="D4:D11" si="0">B4+C4</f>
        <v>30</v>
      </c>
      <c r="E4" s="52">
        <v>4653</v>
      </c>
      <c r="F4" s="43">
        <v>15507</v>
      </c>
      <c r="G4" s="43">
        <v>17717</v>
      </c>
      <c r="H4" s="43">
        <v>123</v>
      </c>
      <c r="I4" s="43">
        <v>466</v>
      </c>
      <c r="J4" s="43">
        <v>5</v>
      </c>
      <c r="K4" s="43">
        <v>396</v>
      </c>
      <c r="L4" s="50">
        <v>0</v>
      </c>
    </row>
    <row r="5" spans="1:12" x14ac:dyDescent="0.25">
      <c r="A5" s="6" t="s">
        <v>35</v>
      </c>
      <c r="B5" s="17">
        <v>15</v>
      </c>
      <c r="C5" s="17">
        <v>12</v>
      </c>
      <c r="D5" s="17">
        <f t="shared" si="0"/>
        <v>27</v>
      </c>
      <c r="E5" s="52">
        <v>1990</v>
      </c>
      <c r="F5" s="43">
        <v>13917</v>
      </c>
      <c r="G5" s="43">
        <v>6330</v>
      </c>
      <c r="H5" s="43">
        <v>1</v>
      </c>
      <c r="I5" s="17">
        <v>0</v>
      </c>
      <c r="J5" s="43">
        <v>107</v>
      </c>
      <c r="K5" s="17">
        <v>0</v>
      </c>
      <c r="L5" s="50">
        <v>0</v>
      </c>
    </row>
    <row r="6" spans="1:12" ht="30" x14ac:dyDescent="0.25">
      <c r="A6" s="6" t="s">
        <v>62</v>
      </c>
      <c r="B6" s="17"/>
      <c r="C6" s="17">
        <v>29</v>
      </c>
      <c r="D6" s="17">
        <f t="shared" si="0"/>
        <v>29</v>
      </c>
      <c r="E6" s="52">
        <v>1965</v>
      </c>
      <c r="F6" s="43">
        <v>3433</v>
      </c>
      <c r="G6" s="43">
        <v>7001</v>
      </c>
      <c r="H6" s="43">
        <v>2</v>
      </c>
      <c r="I6" s="43">
        <v>166</v>
      </c>
      <c r="J6" s="43">
        <v>2149</v>
      </c>
      <c r="K6" s="43">
        <v>15</v>
      </c>
      <c r="L6" s="50">
        <v>0</v>
      </c>
    </row>
    <row r="7" spans="1:12" x14ac:dyDescent="0.25">
      <c r="A7" s="6" t="s">
        <v>61</v>
      </c>
      <c r="B7" s="17">
        <v>30</v>
      </c>
      <c r="C7" s="17">
        <v>30</v>
      </c>
      <c r="D7" s="17">
        <f t="shared" si="0"/>
        <v>60</v>
      </c>
      <c r="E7" s="51">
        <v>1895</v>
      </c>
      <c r="F7" s="32">
        <v>12543</v>
      </c>
      <c r="G7" s="43">
        <v>35281</v>
      </c>
      <c r="H7" s="17">
        <v>0</v>
      </c>
      <c r="I7" s="43">
        <v>19154</v>
      </c>
      <c r="J7" s="43">
        <v>1</v>
      </c>
      <c r="K7" s="43">
        <v>13577</v>
      </c>
      <c r="L7" s="43">
        <v>25</v>
      </c>
    </row>
    <row r="8" spans="1:12" x14ac:dyDescent="0.25">
      <c r="A8" s="6" t="s">
        <v>63</v>
      </c>
      <c r="B8" s="17"/>
      <c r="C8" s="17">
        <v>28</v>
      </c>
      <c r="D8" s="17">
        <f t="shared" si="0"/>
        <v>28</v>
      </c>
      <c r="E8" s="52">
        <v>1321</v>
      </c>
      <c r="F8" s="43">
        <v>6973</v>
      </c>
      <c r="G8" s="43">
        <v>10162</v>
      </c>
      <c r="H8" s="43">
        <v>22</v>
      </c>
      <c r="I8" s="43">
        <v>7433</v>
      </c>
      <c r="J8" s="43">
        <v>56</v>
      </c>
      <c r="K8" s="43">
        <v>468</v>
      </c>
      <c r="L8" s="50">
        <v>0</v>
      </c>
    </row>
    <row r="9" spans="1:12" ht="30" x14ac:dyDescent="0.25">
      <c r="A9" s="6" t="s">
        <v>67</v>
      </c>
      <c r="B9" s="17"/>
      <c r="C9" s="17">
        <v>26</v>
      </c>
      <c r="D9" s="17">
        <f t="shared" si="0"/>
        <v>26</v>
      </c>
      <c r="E9" s="52">
        <v>6</v>
      </c>
      <c r="F9" s="43">
        <v>1437</v>
      </c>
      <c r="G9" s="43">
        <v>3052</v>
      </c>
      <c r="H9" s="17">
        <v>0</v>
      </c>
      <c r="I9" s="43">
        <v>19</v>
      </c>
      <c r="J9" s="43">
        <v>8</v>
      </c>
      <c r="K9" s="43">
        <v>202</v>
      </c>
      <c r="L9" s="50">
        <v>0</v>
      </c>
    </row>
    <row r="10" spans="1:12" ht="30" x14ac:dyDescent="0.25">
      <c r="A10" s="6" t="s">
        <v>57</v>
      </c>
      <c r="B10" s="17">
        <v>38</v>
      </c>
      <c r="C10" s="17">
        <v>15</v>
      </c>
      <c r="D10" s="17">
        <f t="shared" si="0"/>
        <v>53</v>
      </c>
      <c r="E10" s="52">
        <v>1824</v>
      </c>
      <c r="F10" s="43">
        <v>11797</v>
      </c>
      <c r="G10" s="43">
        <v>25635</v>
      </c>
      <c r="H10" s="43">
        <v>2919</v>
      </c>
      <c r="I10" s="43">
        <v>2764</v>
      </c>
      <c r="J10" s="43">
        <v>12276</v>
      </c>
      <c r="K10" s="43">
        <v>3304</v>
      </c>
      <c r="L10" s="43">
        <v>166</v>
      </c>
    </row>
    <row r="11" spans="1:12" ht="30" x14ac:dyDescent="0.25">
      <c r="A11" s="6" t="s">
        <v>66</v>
      </c>
      <c r="B11" s="15"/>
      <c r="C11" s="17">
        <v>10</v>
      </c>
      <c r="D11" s="17">
        <f t="shared" si="0"/>
        <v>10</v>
      </c>
      <c r="E11" s="52">
        <v>10</v>
      </c>
      <c r="F11" s="43">
        <v>2517</v>
      </c>
      <c r="G11" s="43">
        <v>921</v>
      </c>
      <c r="H11" s="17">
        <v>0</v>
      </c>
      <c r="I11" s="17">
        <v>0</v>
      </c>
      <c r="J11" s="17">
        <v>0</v>
      </c>
      <c r="K11" s="17">
        <v>0</v>
      </c>
      <c r="L11" s="50"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"/>
  <sheetViews>
    <sheetView workbookViewId="0">
      <pane xSplit="1" topLeftCell="B1" activePane="topRight" state="frozen"/>
      <selection pane="topRight" activeCell="B1" sqref="B1:F1"/>
    </sheetView>
  </sheetViews>
  <sheetFormatPr defaultRowHeight="15" x14ac:dyDescent="0.25"/>
  <cols>
    <col min="1" max="1" width="22.140625" customWidth="1"/>
    <col min="2" max="2" width="12.5703125" style="2" customWidth="1"/>
    <col min="3" max="3" width="12.140625" style="2" customWidth="1"/>
    <col min="4" max="4" width="8" style="2" customWidth="1"/>
    <col min="5" max="5" width="8.140625" style="13" customWidth="1"/>
    <col min="6" max="6" width="8.28515625" style="2" customWidth="1"/>
    <col min="7" max="7" width="15.85546875" style="2" customWidth="1"/>
    <col min="8" max="8" width="10.7109375" customWidth="1"/>
    <col min="9" max="9" width="15.85546875" style="2" customWidth="1"/>
    <col min="10" max="10" width="11.28515625" style="2" customWidth="1"/>
    <col min="11" max="11" width="19.28515625" style="2" customWidth="1"/>
    <col min="12" max="12" width="15.42578125" style="2" customWidth="1"/>
    <col min="13" max="13" width="16.28515625" style="2" customWidth="1"/>
    <col min="14" max="14" width="13.42578125" style="2" customWidth="1"/>
    <col min="15" max="15" width="18.5703125" style="2" customWidth="1"/>
    <col min="16" max="16" width="13" style="2" customWidth="1"/>
    <col min="17" max="17" width="17.140625" style="2" customWidth="1"/>
    <col min="18" max="18" width="18" style="2" customWidth="1"/>
    <col min="19" max="19" width="16.42578125" style="2" customWidth="1"/>
    <col min="20" max="20" width="15.7109375" style="2" customWidth="1"/>
    <col min="21" max="21" width="18.42578125" style="2" customWidth="1"/>
    <col min="22" max="22" width="15.28515625" style="2" customWidth="1"/>
    <col min="23" max="23" width="18.28515625" style="2" customWidth="1"/>
  </cols>
  <sheetData>
    <row r="1" spans="1:23" x14ac:dyDescent="0.25">
      <c r="B1" s="53" t="s">
        <v>73</v>
      </c>
      <c r="C1" s="53"/>
      <c r="D1" s="53"/>
      <c r="E1" s="53"/>
      <c r="F1" s="53"/>
    </row>
    <row r="2" spans="1:23" ht="34.5" customHeight="1" x14ac:dyDescent="0.25">
      <c r="A2" s="56" t="s">
        <v>0</v>
      </c>
      <c r="B2" s="57" t="s">
        <v>94</v>
      </c>
      <c r="C2" s="16" t="s">
        <v>69</v>
      </c>
      <c r="D2" s="55" t="s">
        <v>70</v>
      </c>
      <c r="E2" s="55"/>
      <c r="F2" s="53" t="s">
        <v>72</v>
      </c>
      <c r="G2" s="54" t="s">
        <v>74</v>
      </c>
      <c r="H2" s="54" t="s">
        <v>77</v>
      </c>
      <c r="I2" s="54" t="s">
        <v>82</v>
      </c>
      <c r="J2" s="54" t="s">
        <v>78</v>
      </c>
      <c r="K2" s="54" t="s">
        <v>83</v>
      </c>
      <c r="L2" s="54" t="s">
        <v>79</v>
      </c>
      <c r="M2" s="54" t="s">
        <v>84</v>
      </c>
      <c r="N2" s="54" t="s">
        <v>80</v>
      </c>
      <c r="O2" s="54" t="s">
        <v>88</v>
      </c>
      <c r="P2" s="54" t="s">
        <v>81</v>
      </c>
      <c r="Q2" s="54" t="s">
        <v>85</v>
      </c>
      <c r="R2" s="54" t="s">
        <v>86</v>
      </c>
      <c r="S2" s="54" t="s">
        <v>87</v>
      </c>
      <c r="T2" s="54" t="s">
        <v>89</v>
      </c>
      <c r="U2" s="54" t="s">
        <v>90</v>
      </c>
      <c r="V2" s="54" t="s">
        <v>91</v>
      </c>
      <c r="W2" s="54" t="s">
        <v>92</v>
      </c>
    </row>
    <row r="3" spans="1:23" ht="40.5" customHeight="1" x14ac:dyDescent="0.25">
      <c r="A3" s="55"/>
      <c r="B3" s="58"/>
      <c r="C3" s="7" t="s">
        <v>93</v>
      </c>
      <c r="D3" s="5" t="s">
        <v>93</v>
      </c>
      <c r="E3" s="5" t="s">
        <v>71</v>
      </c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s="1" customFormat="1" x14ac:dyDescent="0.25">
      <c r="A4" s="4" t="s">
        <v>75</v>
      </c>
      <c r="B4" s="21">
        <v>11122</v>
      </c>
      <c r="C4" s="7">
        <v>10</v>
      </c>
      <c r="D4" s="14">
        <v>15</v>
      </c>
      <c r="E4" s="14">
        <v>1</v>
      </c>
      <c r="F4" s="5">
        <f>C4+D4+E4</f>
        <v>26</v>
      </c>
      <c r="G4" s="22">
        <f>(F4*1000)/B4</f>
        <v>2.3377090451357669</v>
      </c>
      <c r="H4" s="52">
        <v>1</v>
      </c>
      <c r="I4" s="24">
        <f>H4/B4</f>
        <v>8.991188635137565E-5</v>
      </c>
      <c r="J4" s="49">
        <v>3151</v>
      </c>
      <c r="K4" s="24">
        <f>J4/B4</f>
        <v>0.28331235389318465</v>
      </c>
      <c r="L4" s="47">
        <v>9</v>
      </c>
      <c r="M4" s="24">
        <f>L4/B4</f>
        <v>8.0920697716238088E-4</v>
      </c>
      <c r="N4" s="47">
        <v>0</v>
      </c>
      <c r="O4" s="24">
        <f>N4/B4</f>
        <v>0</v>
      </c>
      <c r="P4" s="47">
        <v>0</v>
      </c>
      <c r="Q4" s="24">
        <f>P4/B4</f>
        <v>0</v>
      </c>
      <c r="R4" s="25">
        <v>8</v>
      </c>
      <c r="S4" s="24">
        <f>R4/B4</f>
        <v>7.192950908110052E-4</v>
      </c>
      <c r="T4" s="25">
        <v>0</v>
      </c>
      <c r="U4" s="24">
        <f>T4/B4</f>
        <v>0</v>
      </c>
      <c r="V4" s="25">
        <v>0</v>
      </c>
      <c r="W4" s="24">
        <f>V4/B4</f>
        <v>0</v>
      </c>
    </row>
    <row r="5" spans="1:23" s="1" customFormat="1" x14ac:dyDescent="0.25">
      <c r="A5" s="6" t="s">
        <v>1</v>
      </c>
      <c r="B5" s="11">
        <v>32999</v>
      </c>
      <c r="C5" s="7">
        <v>18</v>
      </c>
      <c r="D5" s="14">
        <v>29</v>
      </c>
      <c r="E5" s="14">
        <v>4</v>
      </c>
      <c r="F5" s="5">
        <f t="shared" ref="F5:F39" si="0">C5+D5+E5</f>
        <v>51</v>
      </c>
      <c r="G5" s="22">
        <f t="shared" ref="G5:G39" si="1">(F5*1000)/B5</f>
        <v>1.5455013788296614</v>
      </c>
      <c r="H5" s="52">
        <v>2134</v>
      </c>
      <c r="I5" s="24">
        <f t="shared" ref="I5:I39" si="2">H5/B5</f>
        <v>6.4668626322009759E-2</v>
      </c>
      <c r="J5" s="49">
        <v>6579</v>
      </c>
      <c r="K5" s="24">
        <f t="shared" ref="K5:K39" si="3">J5/B5</f>
        <v>0.19936967786902635</v>
      </c>
      <c r="L5" s="47">
        <v>2495</v>
      </c>
      <c r="M5" s="24">
        <f t="shared" ref="M5:M39" si="4">L5/B5</f>
        <v>7.5608351768235396E-2</v>
      </c>
      <c r="N5" s="47">
        <v>0</v>
      </c>
      <c r="O5" s="24">
        <f t="shared" ref="O5:O39" si="5">N5/B5</f>
        <v>0</v>
      </c>
      <c r="P5" s="47">
        <v>1</v>
      </c>
      <c r="Q5" s="24">
        <f t="shared" ref="Q5:Q39" si="6">P5/B5</f>
        <v>3.0303948604503167E-5</v>
      </c>
      <c r="R5" s="25">
        <v>1</v>
      </c>
      <c r="S5" s="24">
        <f t="shared" ref="S5:S39" si="7">R5/B5</f>
        <v>3.0303948604503167E-5</v>
      </c>
      <c r="T5" s="25">
        <v>3912</v>
      </c>
      <c r="U5" s="24">
        <f t="shared" ref="U5:U39" si="8">T5/B5</f>
        <v>0.11854904694081639</v>
      </c>
      <c r="V5" s="25">
        <v>0</v>
      </c>
      <c r="W5" s="24">
        <f t="shared" ref="W5:W39" si="9">V5/B5</f>
        <v>0</v>
      </c>
    </row>
    <row r="6" spans="1:23" s="1" customFormat="1" x14ac:dyDescent="0.25">
      <c r="A6" s="6" t="s">
        <v>2</v>
      </c>
      <c r="B6" s="11">
        <v>5509</v>
      </c>
      <c r="C6" s="7">
        <v>5</v>
      </c>
      <c r="D6" s="14">
        <v>11</v>
      </c>
      <c r="E6" s="14"/>
      <c r="F6" s="5">
        <f t="shared" si="0"/>
        <v>16</v>
      </c>
      <c r="G6" s="22">
        <f t="shared" si="1"/>
        <v>2.9043383554184063</v>
      </c>
      <c r="H6" s="52">
        <v>792</v>
      </c>
      <c r="I6" s="24">
        <f t="shared" si="2"/>
        <v>0.14376474859321112</v>
      </c>
      <c r="J6" s="49">
        <v>3386</v>
      </c>
      <c r="K6" s="24">
        <f t="shared" si="3"/>
        <v>0.61463060446542017</v>
      </c>
      <c r="L6" s="47">
        <v>12378</v>
      </c>
      <c r="M6" s="24">
        <f t="shared" si="4"/>
        <v>2.2468687602105644</v>
      </c>
      <c r="N6" s="47">
        <v>185</v>
      </c>
      <c r="O6" s="24">
        <f t="shared" si="5"/>
        <v>3.3581412234525321E-2</v>
      </c>
      <c r="P6" s="47">
        <v>0</v>
      </c>
      <c r="Q6" s="24">
        <f t="shared" si="6"/>
        <v>0</v>
      </c>
      <c r="R6" s="25">
        <v>799</v>
      </c>
      <c r="S6" s="24">
        <f t="shared" si="7"/>
        <v>0.14503539662370665</v>
      </c>
      <c r="T6" s="25">
        <v>0</v>
      </c>
      <c r="U6" s="24">
        <f t="shared" si="8"/>
        <v>0</v>
      </c>
      <c r="V6" s="25">
        <v>519</v>
      </c>
      <c r="W6" s="24">
        <f t="shared" si="9"/>
        <v>9.4209475403884552E-2</v>
      </c>
    </row>
    <row r="7" spans="1:23" s="1" customFormat="1" x14ac:dyDescent="0.25">
      <c r="A7" s="6" t="s">
        <v>15</v>
      </c>
      <c r="B7" s="11">
        <v>34723</v>
      </c>
      <c r="C7" s="7">
        <v>10</v>
      </c>
      <c r="D7" s="14">
        <v>28</v>
      </c>
      <c r="E7" s="14">
        <v>1</v>
      </c>
      <c r="F7" s="5">
        <f t="shared" si="0"/>
        <v>39</v>
      </c>
      <c r="G7" s="22">
        <f t="shared" si="1"/>
        <v>1.1231748408835642</v>
      </c>
      <c r="H7" s="52">
        <v>908</v>
      </c>
      <c r="I7" s="24">
        <f t="shared" si="2"/>
        <v>2.6149814244160931E-2</v>
      </c>
      <c r="J7" s="49">
        <v>8916</v>
      </c>
      <c r="K7" s="24">
        <f t="shared" si="3"/>
        <v>0.25677504823891945</v>
      </c>
      <c r="L7" s="47">
        <v>2293</v>
      </c>
      <c r="M7" s="24">
        <f t="shared" si="4"/>
        <v>6.6036920772974683E-2</v>
      </c>
      <c r="N7" s="47">
        <v>33</v>
      </c>
      <c r="O7" s="24">
        <f t="shared" si="5"/>
        <v>9.5037871151686202E-4</v>
      </c>
      <c r="P7" s="47">
        <v>154</v>
      </c>
      <c r="Q7" s="24">
        <f t="shared" si="6"/>
        <v>4.4351006537453564E-3</v>
      </c>
      <c r="R7" s="25">
        <v>2</v>
      </c>
      <c r="S7" s="24">
        <f t="shared" si="7"/>
        <v>5.759870978890073E-5</v>
      </c>
      <c r="T7" s="25">
        <v>52</v>
      </c>
      <c r="U7" s="24">
        <f t="shared" si="8"/>
        <v>1.497566454511419E-3</v>
      </c>
      <c r="V7" s="25">
        <v>0</v>
      </c>
      <c r="W7" s="24">
        <f t="shared" si="9"/>
        <v>0</v>
      </c>
    </row>
    <row r="8" spans="1:23" s="1" customFormat="1" x14ac:dyDescent="0.25">
      <c r="A8" s="6" t="s">
        <v>11</v>
      </c>
      <c r="B8" s="11">
        <v>11353</v>
      </c>
      <c r="C8" s="7">
        <v>10</v>
      </c>
      <c r="D8" s="14">
        <v>22</v>
      </c>
      <c r="E8" s="14"/>
      <c r="F8" s="5">
        <f t="shared" si="0"/>
        <v>32</v>
      </c>
      <c r="G8" s="22">
        <f t="shared" si="1"/>
        <v>2.8186382453976924</v>
      </c>
      <c r="H8" s="52">
        <v>736</v>
      </c>
      <c r="I8" s="24">
        <f t="shared" si="2"/>
        <v>6.4828679644146917E-2</v>
      </c>
      <c r="J8" s="49">
        <v>5303</v>
      </c>
      <c r="K8" s="24">
        <f t="shared" si="3"/>
        <v>0.46710120672949879</v>
      </c>
      <c r="L8" s="47">
        <v>16513</v>
      </c>
      <c r="M8" s="24">
        <f t="shared" si="4"/>
        <v>1.4545054170703779</v>
      </c>
      <c r="N8" s="47">
        <v>139</v>
      </c>
      <c r="O8" s="24">
        <f t="shared" si="5"/>
        <v>1.2243459878446225E-2</v>
      </c>
      <c r="P8" s="47">
        <v>725</v>
      </c>
      <c r="Q8" s="24">
        <f t="shared" si="6"/>
        <v>6.385977274729146E-2</v>
      </c>
      <c r="R8" s="25">
        <v>0</v>
      </c>
      <c r="S8" s="24">
        <f t="shared" si="7"/>
        <v>0</v>
      </c>
      <c r="T8" s="25">
        <v>683</v>
      </c>
      <c r="U8" s="24">
        <f t="shared" si="8"/>
        <v>6.0160310050206993E-2</v>
      </c>
      <c r="V8" s="25">
        <v>0</v>
      </c>
      <c r="W8" s="24">
        <f t="shared" si="9"/>
        <v>0</v>
      </c>
    </row>
    <row r="9" spans="1:23" s="1" customFormat="1" x14ac:dyDescent="0.25">
      <c r="A9" s="6" t="s">
        <v>31</v>
      </c>
      <c r="B9" s="11">
        <v>71197</v>
      </c>
      <c r="C9" s="7">
        <v>37</v>
      </c>
      <c r="D9" s="14">
        <v>33</v>
      </c>
      <c r="E9" s="14">
        <v>3</v>
      </c>
      <c r="F9" s="5">
        <f t="shared" si="0"/>
        <v>73</v>
      </c>
      <c r="G9" s="22">
        <f t="shared" si="1"/>
        <v>1.0253241007345815</v>
      </c>
      <c r="H9" s="52">
        <v>10483</v>
      </c>
      <c r="I9" s="24">
        <f t="shared" si="2"/>
        <v>0.14723934997261121</v>
      </c>
      <c r="J9" s="49">
        <v>33479</v>
      </c>
      <c r="K9" s="24">
        <f t="shared" si="3"/>
        <v>0.4702304872396309</v>
      </c>
      <c r="L9" s="47">
        <v>53936</v>
      </c>
      <c r="M9" s="24">
        <f t="shared" si="4"/>
        <v>0.75756000955096425</v>
      </c>
      <c r="N9" s="47">
        <v>0</v>
      </c>
      <c r="O9" s="24">
        <f t="shared" si="5"/>
        <v>0</v>
      </c>
      <c r="P9" s="47">
        <v>1</v>
      </c>
      <c r="Q9" s="24">
        <f t="shared" si="6"/>
        <v>1.4045535626501116E-5</v>
      </c>
      <c r="R9" s="25">
        <v>0</v>
      </c>
      <c r="S9" s="24">
        <f t="shared" si="7"/>
        <v>0</v>
      </c>
      <c r="T9" s="25">
        <v>1</v>
      </c>
      <c r="U9" s="24">
        <f t="shared" si="8"/>
        <v>1.4045535626501116E-5</v>
      </c>
      <c r="V9" s="25">
        <v>0</v>
      </c>
      <c r="W9" s="24">
        <f t="shared" si="9"/>
        <v>0</v>
      </c>
    </row>
    <row r="10" spans="1:23" s="1" customFormat="1" x14ac:dyDescent="0.25">
      <c r="A10" s="6" t="s">
        <v>55</v>
      </c>
      <c r="B10" s="11">
        <v>10970</v>
      </c>
      <c r="C10" s="7">
        <v>10</v>
      </c>
      <c r="D10" s="14">
        <v>16</v>
      </c>
      <c r="E10" s="14"/>
      <c r="F10" s="5">
        <f t="shared" si="0"/>
        <v>26</v>
      </c>
      <c r="G10" s="22">
        <f t="shared" si="1"/>
        <v>2.3701002734731085</v>
      </c>
      <c r="H10" s="52">
        <v>3487</v>
      </c>
      <c r="I10" s="24">
        <f t="shared" si="2"/>
        <v>0.31786690975387422</v>
      </c>
      <c r="J10" s="49">
        <v>6450</v>
      </c>
      <c r="K10" s="24">
        <f t="shared" si="3"/>
        <v>0.58796718322698271</v>
      </c>
      <c r="L10" s="47">
        <v>18729</v>
      </c>
      <c r="M10" s="24">
        <f t="shared" si="4"/>
        <v>1.7072926162260711</v>
      </c>
      <c r="N10" s="47">
        <v>80</v>
      </c>
      <c r="O10" s="24">
        <f t="shared" si="5"/>
        <v>7.2926162260711028E-3</v>
      </c>
      <c r="P10" s="47">
        <v>587</v>
      </c>
      <c r="Q10" s="24">
        <f t="shared" si="6"/>
        <v>5.3509571558796716E-2</v>
      </c>
      <c r="R10" s="25">
        <v>23</v>
      </c>
      <c r="S10" s="24">
        <f t="shared" si="7"/>
        <v>2.096627164995442E-3</v>
      </c>
      <c r="T10" s="25">
        <v>1313</v>
      </c>
      <c r="U10" s="24">
        <f t="shared" si="8"/>
        <v>0.11969006381039198</v>
      </c>
      <c r="V10" s="25">
        <v>2</v>
      </c>
      <c r="W10" s="24">
        <f t="shared" si="9"/>
        <v>1.8231540565177758E-4</v>
      </c>
    </row>
    <row r="11" spans="1:23" s="1" customFormat="1" x14ac:dyDescent="0.25">
      <c r="A11" s="6" t="s">
        <v>20</v>
      </c>
      <c r="B11" s="11">
        <v>4828</v>
      </c>
      <c r="C11" s="7">
        <v>8</v>
      </c>
      <c r="D11" s="14">
        <v>10</v>
      </c>
      <c r="E11" s="14">
        <v>1</v>
      </c>
      <c r="F11" s="5">
        <f t="shared" si="0"/>
        <v>19</v>
      </c>
      <c r="G11" s="22">
        <f t="shared" si="1"/>
        <v>3.9353769676884838</v>
      </c>
      <c r="H11" s="52">
        <v>1319</v>
      </c>
      <c r="I11" s="24">
        <f t="shared" si="2"/>
        <v>0.27319801159900581</v>
      </c>
      <c r="J11" s="49">
        <v>2302</v>
      </c>
      <c r="K11" s="24">
        <f t="shared" si="3"/>
        <v>0.47680198840099419</v>
      </c>
      <c r="L11" s="47">
        <v>13630</v>
      </c>
      <c r="M11" s="24">
        <f t="shared" si="4"/>
        <v>2.8231151615575807</v>
      </c>
      <c r="N11" s="47">
        <v>4</v>
      </c>
      <c r="O11" s="24">
        <f t="shared" si="5"/>
        <v>8.2850041425020708E-4</v>
      </c>
      <c r="P11" s="47">
        <v>0</v>
      </c>
      <c r="Q11" s="24">
        <f t="shared" si="6"/>
        <v>0</v>
      </c>
      <c r="R11" s="25">
        <v>4</v>
      </c>
      <c r="S11" s="24">
        <f t="shared" si="7"/>
        <v>8.2850041425020708E-4</v>
      </c>
      <c r="T11" s="25">
        <v>0</v>
      </c>
      <c r="U11" s="24">
        <f t="shared" si="8"/>
        <v>0</v>
      </c>
      <c r="V11" s="25">
        <v>0</v>
      </c>
      <c r="W11" s="24">
        <f t="shared" si="9"/>
        <v>0</v>
      </c>
    </row>
    <row r="12" spans="1:23" s="1" customFormat="1" x14ac:dyDescent="0.25">
      <c r="A12" s="6" t="s">
        <v>16</v>
      </c>
      <c r="B12" s="11">
        <v>13740</v>
      </c>
      <c r="C12" s="7">
        <v>10</v>
      </c>
      <c r="D12" s="14">
        <v>21</v>
      </c>
      <c r="E12" s="14">
        <v>2</v>
      </c>
      <c r="F12" s="5">
        <f t="shared" si="0"/>
        <v>33</v>
      </c>
      <c r="G12" s="22">
        <f t="shared" si="1"/>
        <v>2.4017467248908297</v>
      </c>
      <c r="H12" s="52">
        <v>228</v>
      </c>
      <c r="I12" s="24">
        <f t="shared" si="2"/>
        <v>1.6593886462882096E-2</v>
      </c>
      <c r="J12" s="49">
        <v>1377</v>
      </c>
      <c r="K12" s="24">
        <f t="shared" si="3"/>
        <v>0.10021834061135371</v>
      </c>
      <c r="L12" s="47">
        <v>2291</v>
      </c>
      <c r="M12" s="24">
        <f t="shared" si="4"/>
        <v>0.16673944687045122</v>
      </c>
      <c r="N12" s="47">
        <v>0</v>
      </c>
      <c r="O12" s="24">
        <f t="shared" si="5"/>
        <v>0</v>
      </c>
      <c r="P12" s="47">
        <v>0</v>
      </c>
      <c r="Q12" s="24">
        <f t="shared" si="6"/>
        <v>0</v>
      </c>
      <c r="R12" s="25">
        <v>0</v>
      </c>
      <c r="S12" s="24">
        <f t="shared" si="7"/>
        <v>0</v>
      </c>
      <c r="T12" s="25">
        <v>10</v>
      </c>
      <c r="U12" s="24">
        <f t="shared" si="8"/>
        <v>7.27802037845706E-4</v>
      </c>
      <c r="V12" s="25">
        <v>0</v>
      </c>
      <c r="W12" s="24">
        <f t="shared" si="9"/>
        <v>0</v>
      </c>
    </row>
    <row r="13" spans="1:23" s="1" customFormat="1" x14ac:dyDescent="0.25">
      <c r="A13" s="6" t="s">
        <v>12</v>
      </c>
      <c r="B13" s="11">
        <v>16078</v>
      </c>
      <c r="C13" s="7">
        <v>10</v>
      </c>
      <c r="D13" s="14">
        <v>22</v>
      </c>
      <c r="E13" s="14">
        <v>3</v>
      </c>
      <c r="F13" s="5">
        <f t="shared" si="0"/>
        <v>35</v>
      </c>
      <c r="G13" s="22">
        <f t="shared" si="1"/>
        <v>2.1768876725960942</v>
      </c>
      <c r="H13" s="52">
        <v>1863</v>
      </c>
      <c r="I13" s="24">
        <f t="shared" si="2"/>
        <v>0.1158726209727578</v>
      </c>
      <c r="J13" s="49">
        <v>6287</v>
      </c>
      <c r="K13" s="24">
        <f t="shared" si="3"/>
        <v>0.39103122278890406</v>
      </c>
      <c r="L13" s="47">
        <v>13643</v>
      </c>
      <c r="M13" s="24">
        <f t="shared" si="4"/>
        <v>0.84855081477795746</v>
      </c>
      <c r="N13" s="47">
        <v>1567</v>
      </c>
      <c r="O13" s="24">
        <f t="shared" si="5"/>
        <v>9.746237094165941E-2</v>
      </c>
      <c r="P13" s="47">
        <v>0</v>
      </c>
      <c r="Q13" s="24">
        <f t="shared" si="6"/>
        <v>0</v>
      </c>
      <c r="R13" s="25">
        <v>28</v>
      </c>
      <c r="S13" s="24">
        <f t="shared" si="7"/>
        <v>1.7415101380768752E-3</v>
      </c>
      <c r="T13" s="25">
        <v>193</v>
      </c>
      <c r="U13" s="24">
        <f t="shared" si="8"/>
        <v>1.2003980594601319E-2</v>
      </c>
      <c r="V13" s="25">
        <v>0</v>
      </c>
      <c r="W13" s="24">
        <f t="shared" si="9"/>
        <v>0</v>
      </c>
    </row>
    <row r="14" spans="1:23" s="1" customFormat="1" ht="16.5" customHeight="1" x14ac:dyDescent="0.25">
      <c r="A14" s="6" t="s">
        <v>23</v>
      </c>
      <c r="B14" s="11">
        <v>49407</v>
      </c>
      <c r="C14" s="7">
        <v>15</v>
      </c>
      <c r="D14" s="14">
        <v>65</v>
      </c>
      <c r="E14" s="14">
        <v>4</v>
      </c>
      <c r="F14" s="5">
        <f t="shared" si="0"/>
        <v>84</v>
      </c>
      <c r="G14" s="22">
        <f t="shared" si="1"/>
        <v>1.7001639443803509</v>
      </c>
      <c r="H14" s="52">
        <v>3096</v>
      </c>
      <c r="I14" s="24">
        <f t="shared" si="2"/>
        <v>6.2663185378590072E-2</v>
      </c>
      <c r="J14" s="49">
        <v>13043</v>
      </c>
      <c r="K14" s="24">
        <f t="shared" si="3"/>
        <v>0.26399093245896332</v>
      </c>
      <c r="L14" s="47">
        <v>13634</v>
      </c>
      <c r="M14" s="24">
        <f t="shared" si="4"/>
        <v>0.27595280021049651</v>
      </c>
      <c r="N14" s="47">
        <v>0</v>
      </c>
      <c r="O14" s="24">
        <f t="shared" si="5"/>
        <v>0</v>
      </c>
      <c r="P14" s="47">
        <v>5</v>
      </c>
      <c r="Q14" s="24">
        <f t="shared" si="6"/>
        <v>1.012002347845447E-4</v>
      </c>
      <c r="R14" s="25">
        <v>11</v>
      </c>
      <c r="S14" s="24">
        <f t="shared" si="7"/>
        <v>2.2264051652599835E-4</v>
      </c>
      <c r="T14" s="25">
        <v>70</v>
      </c>
      <c r="U14" s="24">
        <f t="shared" si="8"/>
        <v>1.4168032869836258E-3</v>
      </c>
      <c r="V14" s="25">
        <v>8</v>
      </c>
      <c r="W14" s="24">
        <f t="shared" si="9"/>
        <v>1.6192037565527153E-4</v>
      </c>
    </row>
    <row r="15" spans="1:23" s="1" customFormat="1" x14ac:dyDescent="0.25">
      <c r="A15" s="6" t="s">
        <v>19</v>
      </c>
      <c r="B15" s="11">
        <v>20257</v>
      </c>
      <c r="C15" s="7">
        <v>10</v>
      </c>
      <c r="D15" s="14">
        <v>26</v>
      </c>
      <c r="E15" s="14">
        <v>1</v>
      </c>
      <c r="F15" s="5">
        <f t="shared" si="0"/>
        <v>37</v>
      </c>
      <c r="G15" s="22">
        <f t="shared" si="1"/>
        <v>1.8265291010514884</v>
      </c>
      <c r="H15" s="52">
        <v>1285</v>
      </c>
      <c r="I15" s="24">
        <f t="shared" si="2"/>
        <v>6.3434862023004399E-2</v>
      </c>
      <c r="J15" s="49">
        <v>8061</v>
      </c>
      <c r="K15" s="24">
        <f t="shared" si="3"/>
        <v>0.39793651577232564</v>
      </c>
      <c r="L15" s="47">
        <v>16616</v>
      </c>
      <c r="M15" s="24">
        <f t="shared" si="4"/>
        <v>0.82025966332625755</v>
      </c>
      <c r="N15" s="47">
        <v>0</v>
      </c>
      <c r="O15" s="24">
        <f t="shared" si="5"/>
        <v>0</v>
      </c>
      <c r="P15" s="47">
        <v>1</v>
      </c>
      <c r="Q15" s="24">
        <f t="shared" si="6"/>
        <v>4.9365651379769953E-5</v>
      </c>
      <c r="R15" s="25">
        <v>0</v>
      </c>
      <c r="S15" s="24">
        <f t="shared" si="7"/>
        <v>0</v>
      </c>
      <c r="T15" s="25">
        <v>73</v>
      </c>
      <c r="U15" s="24">
        <f t="shared" si="8"/>
        <v>3.603692550723207E-3</v>
      </c>
      <c r="V15" s="25">
        <v>0</v>
      </c>
      <c r="W15" s="24">
        <f t="shared" si="9"/>
        <v>0</v>
      </c>
    </row>
    <row r="16" spans="1:23" s="1" customFormat="1" x14ac:dyDescent="0.25">
      <c r="A16" s="6" t="s">
        <v>24</v>
      </c>
      <c r="B16" s="11">
        <v>25055</v>
      </c>
      <c r="C16" s="7">
        <v>18</v>
      </c>
      <c r="D16" s="14">
        <v>24</v>
      </c>
      <c r="E16" s="14">
        <v>2</v>
      </c>
      <c r="F16" s="5">
        <f t="shared" si="0"/>
        <v>44</v>
      </c>
      <c r="G16" s="22">
        <f t="shared" si="1"/>
        <v>1.7561364997006585</v>
      </c>
      <c r="H16" s="52">
        <v>2464</v>
      </c>
      <c r="I16" s="24">
        <f t="shared" si="2"/>
        <v>9.8343643983236875E-2</v>
      </c>
      <c r="J16" s="49">
        <v>8418</v>
      </c>
      <c r="K16" s="24">
        <f t="shared" si="3"/>
        <v>0.33598084214727597</v>
      </c>
      <c r="L16" s="47">
        <v>11640</v>
      </c>
      <c r="M16" s="24">
        <f t="shared" si="4"/>
        <v>0.46457792855717422</v>
      </c>
      <c r="N16" s="47">
        <v>2674</v>
      </c>
      <c r="O16" s="24">
        <f t="shared" si="5"/>
        <v>0.10672520454999002</v>
      </c>
      <c r="P16" s="47">
        <v>3</v>
      </c>
      <c r="Q16" s="24">
        <f t="shared" si="6"/>
        <v>1.197365795250449E-4</v>
      </c>
      <c r="R16" s="25">
        <v>0</v>
      </c>
      <c r="S16" s="24">
        <f t="shared" si="7"/>
        <v>0</v>
      </c>
      <c r="T16" s="25">
        <v>1443</v>
      </c>
      <c r="U16" s="24">
        <f t="shared" si="8"/>
        <v>5.7593294751546599E-2</v>
      </c>
      <c r="V16" s="25">
        <v>0</v>
      </c>
      <c r="W16" s="24">
        <f t="shared" si="9"/>
        <v>0</v>
      </c>
    </row>
    <row r="17" spans="1:23" s="1" customFormat="1" x14ac:dyDescent="0.25">
      <c r="A17" s="6" t="s">
        <v>10</v>
      </c>
      <c r="B17" s="11">
        <v>7774</v>
      </c>
      <c r="C17" s="7">
        <v>8</v>
      </c>
      <c r="D17" s="14">
        <v>19</v>
      </c>
      <c r="E17" s="14">
        <v>1</v>
      </c>
      <c r="F17" s="5">
        <f t="shared" si="0"/>
        <v>28</v>
      </c>
      <c r="G17" s="22">
        <f t="shared" si="1"/>
        <v>3.6017494211474146</v>
      </c>
      <c r="H17" s="52">
        <v>383</v>
      </c>
      <c r="I17" s="24">
        <f t="shared" si="2"/>
        <v>4.9266786724980707E-2</v>
      </c>
      <c r="J17" s="49">
        <v>4342</v>
      </c>
      <c r="K17" s="24">
        <f t="shared" si="3"/>
        <v>0.55852842809364545</v>
      </c>
      <c r="L17" s="47">
        <v>619</v>
      </c>
      <c r="M17" s="24">
        <f t="shared" si="4"/>
        <v>7.9624388988937478E-2</v>
      </c>
      <c r="N17" s="47">
        <v>515</v>
      </c>
      <c r="O17" s="24">
        <f t="shared" si="5"/>
        <v>6.6246462567532804E-2</v>
      </c>
      <c r="P17" s="47">
        <v>0</v>
      </c>
      <c r="Q17" s="24">
        <f t="shared" si="6"/>
        <v>0</v>
      </c>
      <c r="R17" s="25">
        <v>4</v>
      </c>
      <c r="S17" s="24">
        <f t="shared" si="7"/>
        <v>5.1453563159248783E-4</v>
      </c>
      <c r="T17" s="25">
        <v>797</v>
      </c>
      <c r="U17" s="24">
        <f t="shared" si="8"/>
        <v>0.10252122459480319</v>
      </c>
      <c r="V17" s="25">
        <v>0</v>
      </c>
      <c r="W17" s="24">
        <f t="shared" si="9"/>
        <v>0</v>
      </c>
    </row>
    <row r="18" spans="1:23" s="1" customFormat="1" x14ac:dyDescent="0.25">
      <c r="A18" s="6" t="s">
        <v>26</v>
      </c>
      <c r="B18" s="11">
        <v>57475</v>
      </c>
      <c r="C18" s="7">
        <v>19</v>
      </c>
      <c r="D18" s="14">
        <v>35</v>
      </c>
      <c r="E18" s="14">
        <v>3</v>
      </c>
      <c r="F18" s="5">
        <f t="shared" si="0"/>
        <v>57</v>
      </c>
      <c r="G18" s="22">
        <f t="shared" si="1"/>
        <v>0.99173553719008267</v>
      </c>
      <c r="H18" s="52">
        <v>2845</v>
      </c>
      <c r="I18" s="24">
        <f t="shared" si="2"/>
        <v>4.949978251413658E-2</v>
      </c>
      <c r="J18" s="49">
        <v>24896</v>
      </c>
      <c r="K18" s="24">
        <f t="shared" si="3"/>
        <v>0.4331622444541105</v>
      </c>
      <c r="L18" s="47">
        <v>8424</v>
      </c>
      <c r="M18" s="24">
        <f t="shared" si="4"/>
        <v>0.1465680730752501</v>
      </c>
      <c r="N18" s="47">
        <v>114</v>
      </c>
      <c r="O18" s="24">
        <f t="shared" si="5"/>
        <v>1.9834710743801653E-3</v>
      </c>
      <c r="P18" s="47">
        <v>1058</v>
      </c>
      <c r="Q18" s="24">
        <f t="shared" si="6"/>
        <v>1.8408003479773814E-2</v>
      </c>
      <c r="R18" s="25">
        <v>0</v>
      </c>
      <c r="S18" s="24">
        <f t="shared" si="7"/>
        <v>0</v>
      </c>
      <c r="T18" s="25">
        <v>3713</v>
      </c>
      <c r="U18" s="24">
        <f t="shared" si="8"/>
        <v>6.4602000869943457E-2</v>
      </c>
      <c r="V18" s="25">
        <v>0</v>
      </c>
      <c r="W18" s="24">
        <f t="shared" si="9"/>
        <v>0</v>
      </c>
    </row>
    <row r="19" spans="1:23" s="1" customFormat="1" x14ac:dyDescent="0.25">
      <c r="A19" s="6" t="s">
        <v>5</v>
      </c>
      <c r="B19" s="11">
        <v>82670</v>
      </c>
      <c r="C19" s="7">
        <v>30</v>
      </c>
      <c r="D19" s="14">
        <v>40</v>
      </c>
      <c r="E19" s="14">
        <v>4</v>
      </c>
      <c r="F19" s="5">
        <f t="shared" si="0"/>
        <v>74</v>
      </c>
      <c r="G19" s="22">
        <f t="shared" si="1"/>
        <v>0.89512519656465461</v>
      </c>
      <c r="H19" s="52">
        <v>1749</v>
      </c>
      <c r="I19" s="24">
        <f t="shared" si="2"/>
        <v>2.1156404983670014E-2</v>
      </c>
      <c r="J19" s="49">
        <v>30208</v>
      </c>
      <c r="K19" s="24">
        <f t="shared" si="3"/>
        <v>0.36540462078142011</v>
      </c>
      <c r="L19" s="47">
        <v>5266</v>
      </c>
      <c r="M19" s="24">
        <f t="shared" si="4"/>
        <v>6.3699044393371235E-2</v>
      </c>
      <c r="N19" s="47">
        <v>0</v>
      </c>
      <c r="O19" s="24">
        <f t="shared" si="5"/>
        <v>0</v>
      </c>
      <c r="P19" s="47">
        <v>3</v>
      </c>
      <c r="Q19" s="24">
        <f t="shared" si="6"/>
        <v>3.6288859320188705E-5</v>
      </c>
      <c r="R19" s="25">
        <v>30</v>
      </c>
      <c r="S19" s="24">
        <f t="shared" si="7"/>
        <v>3.6288859320188704E-4</v>
      </c>
      <c r="T19" s="25">
        <v>19</v>
      </c>
      <c r="U19" s="24">
        <f t="shared" si="8"/>
        <v>2.2982944236119512E-4</v>
      </c>
      <c r="V19" s="25">
        <v>0</v>
      </c>
      <c r="W19" s="24">
        <f t="shared" si="9"/>
        <v>0</v>
      </c>
    </row>
    <row r="20" spans="1:23" s="1" customFormat="1" x14ac:dyDescent="0.25">
      <c r="A20" s="6" t="s">
        <v>18</v>
      </c>
      <c r="B20" s="11">
        <v>10386</v>
      </c>
      <c r="C20" s="7">
        <v>10</v>
      </c>
      <c r="D20" s="14">
        <v>18</v>
      </c>
      <c r="E20" s="14">
        <v>1</v>
      </c>
      <c r="F20" s="5">
        <f t="shared" si="0"/>
        <v>29</v>
      </c>
      <c r="G20" s="22">
        <f t="shared" si="1"/>
        <v>2.7922202965530523</v>
      </c>
      <c r="H20" s="52">
        <v>1207</v>
      </c>
      <c r="I20" s="24">
        <f t="shared" si="2"/>
        <v>0.11621413441170807</v>
      </c>
      <c r="J20" s="49">
        <v>5192</v>
      </c>
      <c r="K20" s="24">
        <f t="shared" si="3"/>
        <v>0.49990371654149818</v>
      </c>
      <c r="L20" s="47">
        <v>13628</v>
      </c>
      <c r="M20" s="24">
        <f t="shared" si="4"/>
        <v>1.3121509724629308</v>
      </c>
      <c r="N20" s="47">
        <v>693</v>
      </c>
      <c r="O20" s="24">
        <f t="shared" si="5"/>
        <v>6.672443674176777E-2</v>
      </c>
      <c r="P20" s="47">
        <v>5</v>
      </c>
      <c r="Q20" s="24">
        <f t="shared" si="6"/>
        <v>4.8141729250914694E-4</v>
      </c>
      <c r="R20" s="25">
        <v>0</v>
      </c>
      <c r="S20" s="24">
        <f t="shared" si="7"/>
        <v>0</v>
      </c>
      <c r="T20" s="25">
        <v>31</v>
      </c>
      <c r="U20" s="24">
        <f t="shared" si="8"/>
        <v>2.984787213556711E-3</v>
      </c>
      <c r="V20" s="25">
        <v>0</v>
      </c>
      <c r="W20" s="24">
        <f t="shared" si="9"/>
        <v>0</v>
      </c>
    </row>
    <row r="21" spans="1:23" s="1" customFormat="1" x14ac:dyDescent="0.25">
      <c r="A21" s="6" t="s">
        <v>9</v>
      </c>
      <c r="B21" s="11">
        <v>14161</v>
      </c>
      <c r="C21" s="7">
        <v>12</v>
      </c>
      <c r="D21" s="14">
        <v>19</v>
      </c>
      <c r="E21" s="14"/>
      <c r="F21" s="5">
        <f t="shared" si="0"/>
        <v>31</v>
      </c>
      <c r="G21" s="22">
        <f t="shared" si="1"/>
        <v>2.1891109384930441</v>
      </c>
      <c r="H21" s="52">
        <v>1581</v>
      </c>
      <c r="I21" s="24">
        <f t="shared" si="2"/>
        <v>0.11164465786314526</v>
      </c>
      <c r="J21" s="49">
        <v>4694</v>
      </c>
      <c r="K21" s="24">
        <f t="shared" si="3"/>
        <v>0.33147376597697903</v>
      </c>
      <c r="L21" s="47">
        <v>5243</v>
      </c>
      <c r="M21" s="24">
        <f t="shared" si="4"/>
        <v>0.37024221453287198</v>
      </c>
      <c r="N21" s="47">
        <v>0</v>
      </c>
      <c r="O21" s="24">
        <f t="shared" si="5"/>
        <v>0</v>
      </c>
      <c r="P21" s="47">
        <v>1</v>
      </c>
      <c r="Q21" s="24">
        <f t="shared" si="6"/>
        <v>7.0616481886872395E-5</v>
      </c>
      <c r="R21" s="25">
        <v>0</v>
      </c>
      <c r="S21" s="24">
        <f t="shared" si="7"/>
        <v>0</v>
      </c>
      <c r="T21" s="25">
        <v>180</v>
      </c>
      <c r="U21" s="24">
        <f t="shared" si="8"/>
        <v>1.2710966739637031E-2</v>
      </c>
      <c r="V21" s="25">
        <v>4</v>
      </c>
      <c r="W21" s="24">
        <f t="shared" si="9"/>
        <v>2.8246592754748958E-4</v>
      </c>
    </row>
    <row r="22" spans="1:23" s="1" customFormat="1" x14ac:dyDescent="0.25">
      <c r="A22" s="6" t="s">
        <v>29</v>
      </c>
      <c r="B22" s="20">
        <v>27020</v>
      </c>
      <c r="C22" s="7">
        <v>10</v>
      </c>
      <c r="D22" s="14">
        <v>25</v>
      </c>
      <c r="E22" s="14">
        <v>1</v>
      </c>
      <c r="F22" s="5">
        <f t="shared" si="0"/>
        <v>36</v>
      </c>
      <c r="G22" s="22">
        <f t="shared" si="1"/>
        <v>1.3323464100666174</v>
      </c>
      <c r="H22" s="52">
        <v>4644</v>
      </c>
      <c r="I22" s="24">
        <f t="shared" si="2"/>
        <v>0.17187268689859364</v>
      </c>
      <c r="J22" s="23">
        <v>10796</v>
      </c>
      <c r="K22" s="24">
        <f t="shared" si="3"/>
        <v>0.39955588452997781</v>
      </c>
      <c r="L22" s="47">
        <v>20785</v>
      </c>
      <c r="M22" s="24">
        <f t="shared" si="4"/>
        <v>0.76924500370096227</v>
      </c>
      <c r="N22" s="47">
        <v>4</v>
      </c>
      <c r="O22" s="24">
        <f t="shared" si="5"/>
        <v>1.4803849000740192E-4</v>
      </c>
      <c r="P22" s="47">
        <v>2957</v>
      </c>
      <c r="Q22" s="24">
        <f t="shared" si="6"/>
        <v>0.10943745373797187</v>
      </c>
      <c r="R22" s="25">
        <v>1</v>
      </c>
      <c r="S22" s="24">
        <f t="shared" si="7"/>
        <v>3.7009622501850479E-5</v>
      </c>
      <c r="T22" s="25">
        <v>2098</v>
      </c>
      <c r="U22" s="24">
        <f t="shared" si="8"/>
        <v>7.7646188008882303E-2</v>
      </c>
      <c r="V22" s="25">
        <v>88</v>
      </c>
      <c r="W22" s="24">
        <f t="shared" si="9"/>
        <v>3.2568467801628422E-3</v>
      </c>
    </row>
    <row r="23" spans="1:23" s="1" customFormat="1" x14ac:dyDescent="0.25">
      <c r="A23" s="6" t="s">
        <v>76</v>
      </c>
      <c r="B23" s="20">
        <v>14908</v>
      </c>
      <c r="C23" s="7">
        <v>10</v>
      </c>
      <c r="D23" s="14">
        <v>16</v>
      </c>
      <c r="E23" s="14"/>
      <c r="F23" s="5">
        <f t="shared" si="0"/>
        <v>26</v>
      </c>
      <c r="G23" s="22">
        <f t="shared" si="1"/>
        <v>1.7440300509793401</v>
      </c>
      <c r="H23" s="52">
        <v>0</v>
      </c>
      <c r="I23" s="24">
        <f t="shared" si="2"/>
        <v>0</v>
      </c>
      <c r="J23" s="43">
        <v>1</v>
      </c>
      <c r="K23" s="24">
        <f t="shared" si="3"/>
        <v>6.7078078883820764E-5</v>
      </c>
      <c r="L23" s="47">
        <v>0</v>
      </c>
      <c r="M23" s="24">
        <f t="shared" si="4"/>
        <v>0</v>
      </c>
      <c r="N23" s="47">
        <v>0</v>
      </c>
      <c r="O23" s="24">
        <f t="shared" si="5"/>
        <v>0</v>
      </c>
      <c r="P23" s="47">
        <v>157</v>
      </c>
      <c r="Q23" s="24">
        <f t="shared" si="6"/>
        <v>1.0531258384759861E-2</v>
      </c>
      <c r="R23" s="25">
        <v>0</v>
      </c>
      <c r="S23" s="24">
        <f t="shared" si="7"/>
        <v>0</v>
      </c>
      <c r="T23" s="25">
        <v>143</v>
      </c>
      <c r="U23" s="24">
        <f t="shared" si="8"/>
        <v>9.5921652803863701E-3</v>
      </c>
      <c r="V23" s="25">
        <v>0</v>
      </c>
      <c r="W23" s="24">
        <f t="shared" si="9"/>
        <v>0</v>
      </c>
    </row>
    <row r="24" spans="1:23" s="1" customFormat="1" x14ac:dyDescent="0.25">
      <c r="A24" s="6" t="s">
        <v>13</v>
      </c>
      <c r="B24" s="11">
        <v>4132</v>
      </c>
      <c r="C24" s="7">
        <v>5</v>
      </c>
      <c r="D24" s="14">
        <v>15</v>
      </c>
      <c r="E24" s="14"/>
      <c r="F24" s="5">
        <f t="shared" si="0"/>
        <v>20</v>
      </c>
      <c r="G24" s="22">
        <f t="shared" si="1"/>
        <v>4.8402710551790902</v>
      </c>
      <c r="H24" s="52">
        <v>208</v>
      </c>
      <c r="I24" s="24">
        <f t="shared" si="2"/>
        <v>5.033881897386254E-2</v>
      </c>
      <c r="J24" s="49">
        <v>2209</v>
      </c>
      <c r="K24" s="24">
        <f t="shared" si="3"/>
        <v>0.53460793804453044</v>
      </c>
      <c r="L24" s="47">
        <v>331</v>
      </c>
      <c r="M24" s="24">
        <f t="shared" si="4"/>
        <v>8.0106485963213944E-2</v>
      </c>
      <c r="N24" s="47">
        <v>3</v>
      </c>
      <c r="O24" s="24">
        <f t="shared" si="5"/>
        <v>7.2604065827686353E-4</v>
      </c>
      <c r="P24" s="47">
        <v>143</v>
      </c>
      <c r="Q24" s="24">
        <f t="shared" si="6"/>
        <v>3.4607938044530495E-2</v>
      </c>
      <c r="R24" s="25">
        <v>50</v>
      </c>
      <c r="S24" s="24">
        <f t="shared" si="7"/>
        <v>1.2100677637947725E-2</v>
      </c>
      <c r="T24" s="25">
        <v>76</v>
      </c>
      <c r="U24" s="24">
        <f t="shared" si="8"/>
        <v>1.8393030009680542E-2</v>
      </c>
      <c r="V24" s="25">
        <v>0</v>
      </c>
      <c r="W24" s="24">
        <f t="shared" si="9"/>
        <v>0</v>
      </c>
    </row>
    <row r="25" spans="1:23" s="1" customFormat="1" x14ac:dyDescent="0.25">
      <c r="A25" s="6" t="s">
        <v>3</v>
      </c>
      <c r="B25" s="11">
        <v>26154</v>
      </c>
      <c r="C25" s="7">
        <v>44</v>
      </c>
      <c r="D25" s="14">
        <v>27</v>
      </c>
      <c r="E25" s="14">
        <v>2</v>
      </c>
      <c r="F25" s="5">
        <f t="shared" si="0"/>
        <v>73</v>
      </c>
      <c r="G25" s="22">
        <f t="shared" si="1"/>
        <v>2.791160051999694</v>
      </c>
      <c r="H25" s="52">
        <v>7254</v>
      </c>
      <c r="I25" s="24">
        <f t="shared" si="2"/>
        <v>0.27735719201651754</v>
      </c>
      <c r="J25" s="49">
        <v>14643</v>
      </c>
      <c r="K25" s="24">
        <f t="shared" si="3"/>
        <v>0.55987611837577422</v>
      </c>
      <c r="L25" s="47">
        <v>34075</v>
      </c>
      <c r="M25" s="24">
        <f t="shared" si="4"/>
        <v>1.3028599831765695</v>
      </c>
      <c r="N25" s="47">
        <v>405</v>
      </c>
      <c r="O25" s="24">
        <f t="shared" si="5"/>
        <v>1.5485203028217482E-2</v>
      </c>
      <c r="P25" s="47">
        <v>2024</v>
      </c>
      <c r="Q25" s="24">
        <f t="shared" si="6"/>
        <v>7.7387780071881934E-2</v>
      </c>
      <c r="R25" s="25">
        <v>3312</v>
      </c>
      <c r="S25" s="24">
        <f t="shared" si="7"/>
        <v>0.12663454920853406</v>
      </c>
      <c r="T25" s="25">
        <v>3087</v>
      </c>
      <c r="U25" s="24">
        <f t="shared" si="8"/>
        <v>0.11803165863730214</v>
      </c>
      <c r="V25" s="25">
        <v>1</v>
      </c>
      <c r="W25" s="24">
        <f t="shared" si="9"/>
        <v>3.8235069205475263E-5</v>
      </c>
    </row>
    <row r="26" spans="1:23" s="1" customFormat="1" x14ac:dyDescent="0.25">
      <c r="A26" s="6" t="s">
        <v>17</v>
      </c>
      <c r="B26" s="11">
        <v>11814</v>
      </c>
      <c r="C26" s="7">
        <v>10</v>
      </c>
      <c r="D26" s="14">
        <v>19</v>
      </c>
      <c r="E26" s="14">
        <v>2</v>
      </c>
      <c r="F26" s="5">
        <f t="shared" si="0"/>
        <v>31</v>
      </c>
      <c r="G26" s="22">
        <f t="shared" si="1"/>
        <v>2.6240054173015066</v>
      </c>
      <c r="H26" s="52">
        <v>1416</v>
      </c>
      <c r="I26" s="24">
        <f t="shared" si="2"/>
        <v>0.11985779583544946</v>
      </c>
      <c r="J26" s="49">
        <v>3393</v>
      </c>
      <c r="K26" s="24">
        <f t="shared" si="3"/>
        <v>0.287201625190452</v>
      </c>
      <c r="L26" s="47">
        <v>7690</v>
      </c>
      <c r="M26" s="24">
        <f t="shared" si="4"/>
        <v>0.65092263416285767</v>
      </c>
      <c r="N26" s="47">
        <v>0</v>
      </c>
      <c r="O26" s="24">
        <f t="shared" si="5"/>
        <v>0</v>
      </c>
      <c r="P26" s="47">
        <v>1</v>
      </c>
      <c r="Q26" s="24">
        <f t="shared" si="6"/>
        <v>8.4645336041984089E-5</v>
      </c>
      <c r="R26" s="25">
        <v>0</v>
      </c>
      <c r="S26" s="24">
        <f t="shared" si="7"/>
        <v>0</v>
      </c>
      <c r="T26" s="25">
        <v>9</v>
      </c>
      <c r="U26" s="24">
        <f t="shared" si="8"/>
        <v>7.6180802437785682E-4</v>
      </c>
      <c r="V26" s="25">
        <v>0</v>
      </c>
      <c r="W26" s="24">
        <f t="shared" si="9"/>
        <v>0</v>
      </c>
    </row>
    <row r="27" spans="1:23" s="1" customFormat="1" x14ac:dyDescent="0.25">
      <c r="A27" s="6" t="s">
        <v>28</v>
      </c>
      <c r="B27" s="11">
        <v>21994</v>
      </c>
      <c r="C27" s="7">
        <v>32</v>
      </c>
      <c r="D27" s="14">
        <v>21</v>
      </c>
      <c r="E27" s="14">
        <v>1</v>
      </c>
      <c r="F27" s="5">
        <f t="shared" si="0"/>
        <v>54</v>
      </c>
      <c r="G27" s="22">
        <f t="shared" si="1"/>
        <v>2.4552150586523598</v>
      </c>
      <c r="H27" s="52">
        <v>3572</v>
      </c>
      <c r="I27" s="24">
        <f t="shared" si="2"/>
        <v>0.16240792943530052</v>
      </c>
      <c r="J27" s="49">
        <v>10260</v>
      </c>
      <c r="K27" s="24">
        <f t="shared" si="3"/>
        <v>0.46649086114394833</v>
      </c>
      <c r="L27" s="47">
        <v>19739</v>
      </c>
      <c r="M27" s="24">
        <f t="shared" si="4"/>
        <v>0.89747203782849871</v>
      </c>
      <c r="N27" s="47">
        <v>186</v>
      </c>
      <c r="O27" s="24">
        <f t="shared" si="5"/>
        <v>8.4568518686914621E-3</v>
      </c>
      <c r="P27" s="47">
        <v>96</v>
      </c>
      <c r="Q27" s="24">
        <f t="shared" si="6"/>
        <v>4.3648267709375287E-3</v>
      </c>
      <c r="R27" s="25">
        <v>144</v>
      </c>
      <c r="S27" s="24">
        <f t="shared" si="7"/>
        <v>6.5472401564062926E-3</v>
      </c>
      <c r="T27" s="25">
        <v>1374</v>
      </c>
      <c r="U27" s="24">
        <f t="shared" si="8"/>
        <v>6.2471583159043373E-2</v>
      </c>
      <c r="V27" s="25">
        <v>102</v>
      </c>
      <c r="W27" s="24">
        <f t="shared" si="9"/>
        <v>4.637628444121124E-3</v>
      </c>
    </row>
    <row r="28" spans="1:23" s="1" customFormat="1" x14ac:dyDescent="0.25">
      <c r="A28" s="6" t="s">
        <v>6</v>
      </c>
      <c r="B28" s="11">
        <v>6113</v>
      </c>
      <c r="C28" s="7">
        <v>8</v>
      </c>
      <c r="D28" s="14">
        <v>16</v>
      </c>
      <c r="E28" s="14"/>
      <c r="F28" s="5">
        <f t="shared" si="0"/>
        <v>24</v>
      </c>
      <c r="G28" s="22">
        <f t="shared" si="1"/>
        <v>3.9260592180598723</v>
      </c>
      <c r="H28" s="52">
        <v>869</v>
      </c>
      <c r="I28" s="24">
        <f t="shared" si="2"/>
        <v>0.14215606085391788</v>
      </c>
      <c r="J28" s="49">
        <v>2563</v>
      </c>
      <c r="K28" s="24">
        <f t="shared" si="3"/>
        <v>0.41927040732864385</v>
      </c>
      <c r="L28" s="47">
        <v>5935</v>
      </c>
      <c r="M28" s="24">
        <f t="shared" si="4"/>
        <v>0.97088172746605594</v>
      </c>
      <c r="N28" s="47">
        <v>414</v>
      </c>
      <c r="O28" s="24">
        <f t="shared" si="5"/>
        <v>6.7724521511532798E-2</v>
      </c>
      <c r="P28" s="47">
        <v>1975</v>
      </c>
      <c r="Q28" s="24">
        <f t="shared" si="6"/>
        <v>0.32308195648617699</v>
      </c>
      <c r="R28" s="25">
        <v>12</v>
      </c>
      <c r="S28" s="24">
        <f t="shared" si="7"/>
        <v>1.9630296090299361E-3</v>
      </c>
      <c r="T28" s="25">
        <v>946</v>
      </c>
      <c r="U28" s="24">
        <f t="shared" si="8"/>
        <v>0.15475216751185997</v>
      </c>
      <c r="V28" s="25">
        <v>3</v>
      </c>
      <c r="W28" s="24">
        <f t="shared" si="9"/>
        <v>4.9075740225748403E-4</v>
      </c>
    </row>
    <row r="29" spans="1:23" s="1" customFormat="1" x14ac:dyDescent="0.25">
      <c r="A29" s="6" t="s">
        <v>14</v>
      </c>
      <c r="B29" s="11">
        <v>15501</v>
      </c>
      <c r="C29" s="7">
        <v>15</v>
      </c>
      <c r="D29" s="14">
        <v>17</v>
      </c>
      <c r="E29" s="14">
        <v>2</v>
      </c>
      <c r="F29" s="5">
        <f t="shared" si="0"/>
        <v>34</v>
      </c>
      <c r="G29" s="22">
        <f t="shared" si="1"/>
        <v>2.1934068769756792</v>
      </c>
      <c r="H29" s="52">
        <v>705</v>
      </c>
      <c r="I29" s="24">
        <f t="shared" si="2"/>
        <v>4.5480936713760405E-2</v>
      </c>
      <c r="J29" s="49">
        <v>4311</v>
      </c>
      <c r="K29" s="24">
        <f t="shared" si="3"/>
        <v>0.27811108960712211</v>
      </c>
      <c r="L29" s="47">
        <v>1363</v>
      </c>
      <c r="M29" s="24">
        <f t="shared" si="4"/>
        <v>8.7929810979936782E-2</v>
      </c>
      <c r="N29" s="47">
        <v>0</v>
      </c>
      <c r="O29" s="24">
        <f t="shared" si="5"/>
        <v>0</v>
      </c>
      <c r="P29" s="47">
        <v>610</v>
      </c>
      <c r="Q29" s="24">
        <f t="shared" si="6"/>
        <v>3.9352299851622474E-2</v>
      </c>
      <c r="R29" s="25">
        <v>0</v>
      </c>
      <c r="S29" s="24">
        <f t="shared" si="7"/>
        <v>0</v>
      </c>
      <c r="T29" s="25">
        <v>424</v>
      </c>
      <c r="U29" s="24">
        <f t="shared" si="8"/>
        <v>2.7353073995226115E-2</v>
      </c>
      <c r="V29" s="25">
        <v>2</v>
      </c>
      <c r="W29" s="24">
        <f t="shared" si="9"/>
        <v>1.2902393393974583E-4</v>
      </c>
    </row>
    <row r="30" spans="1:23" s="1" customFormat="1" x14ac:dyDescent="0.25">
      <c r="A30" s="6" t="s">
        <v>32</v>
      </c>
      <c r="B30" s="11">
        <v>71384</v>
      </c>
      <c r="C30" s="7">
        <v>44</v>
      </c>
      <c r="D30" s="14">
        <v>28</v>
      </c>
      <c r="E30" s="14">
        <v>2</v>
      </c>
      <c r="F30" s="5">
        <f t="shared" si="0"/>
        <v>74</v>
      </c>
      <c r="G30" s="22">
        <f t="shared" si="1"/>
        <v>1.0366468676454108</v>
      </c>
      <c r="H30" s="52">
        <v>8504</v>
      </c>
      <c r="I30" s="24">
        <f t="shared" si="2"/>
        <v>0.11913033733049423</v>
      </c>
      <c r="J30" s="49">
        <v>24332</v>
      </c>
      <c r="K30" s="24">
        <f t="shared" si="3"/>
        <v>0.34086069707497479</v>
      </c>
      <c r="L30" s="47">
        <v>23109</v>
      </c>
      <c r="M30" s="24">
        <f t="shared" si="4"/>
        <v>0.32372800627591619</v>
      </c>
      <c r="N30" s="47">
        <v>7</v>
      </c>
      <c r="O30" s="24">
        <f t="shared" si="5"/>
        <v>9.8061190182673993E-5</v>
      </c>
      <c r="P30" s="47">
        <v>500</v>
      </c>
      <c r="Q30" s="24">
        <f t="shared" si="6"/>
        <v>7.0043707273338566E-3</v>
      </c>
      <c r="R30" s="25">
        <v>0</v>
      </c>
      <c r="S30" s="24">
        <f t="shared" si="7"/>
        <v>0</v>
      </c>
      <c r="T30" s="25">
        <v>2180</v>
      </c>
      <c r="U30" s="24">
        <f t="shared" si="8"/>
        <v>3.0539056371175613E-2</v>
      </c>
      <c r="V30" s="25">
        <v>0</v>
      </c>
      <c r="W30" s="24">
        <f t="shared" si="9"/>
        <v>0</v>
      </c>
    </row>
    <row r="31" spans="1:23" s="1" customFormat="1" x14ac:dyDescent="0.25">
      <c r="A31" s="6" t="s">
        <v>27</v>
      </c>
      <c r="B31" s="11">
        <v>5573</v>
      </c>
      <c r="C31" s="7">
        <v>5</v>
      </c>
      <c r="D31" s="14">
        <v>14</v>
      </c>
      <c r="E31" s="14"/>
      <c r="F31" s="5">
        <f t="shared" si="0"/>
        <v>19</v>
      </c>
      <c r="G31" s="22">
        <f t="shared" si="1"/>
        <v>3.4092948142831507</v>
      </c>
      <c r="H31" s="52">
        <v>2508</v>
      </c>
      <c r="I31" s="24">
        <f t="shared" si="2"/>
        <v>0.45002691548537593</v>
      </c>
      <c r="J31" s="49">
        <v>4250</v>
      </c>
      <c r="K31" s="24">
        <f t="shared" si="3"/>
        <v>0.76260541898438905</v>
      </c>
      <c r="L31" s="47">
        <v>20272</v>
      </c>
      <c r="M31" s="24">
        <f t="shared" si="4"/>
        <v>3.6375381302709493</v>
      </c>
      <c r="N31" s="47">
        <v>3</v>
      </c>
      <c r="O31" s="24">
        <f t="shared" si="5"/>
        <v>5.3830970751839223E-4</v>
      </c>
      <c r="P31" s="47">
        <v>1922</v>
      </c>
      <c r="Q31" s="24">
        <f t="shared" si="6"/>
        <v>0.34487708595011662</v>
      </c>
      <c r="R31" s="25">
        <v>0</v>
      </c>
      <c r="S31" s="24">
        <f t="shared" si="7"/>
        <v>0</v>
      </c>
      <c r="T31" s="25">
        <v>484</v>
      </c>
      <c r="U31" s="24">
        <f t="shared" si="8"/>
        <v>8.6847299479633946E-2</v>
      </c>
      <c r="V31" s="25">
        <v>0</v>
      </c>
      <c r="W31" s="24">
        <f t="shared" si="9"/>
        <v>0</v>
      </c>
    </row>
    <row r="32" spans="1:23" s="1" customFormat="1" x14ac:dyDescent="0.25">
      <c r="A32" s="6" t="s">
        <v>8</v>
      </c>
      <c r="B32" s="11">
        <v>11857</v>
      </c>
      <c r="C32" s="7">
        <v>10</v>
      </c>
      <c r="D32" s="14">
        <v>15</v>
      </c>
      <c r="E32" s="14">
        <v>1</v>
      </c>
      <c r="F32" s="5">
        <f t="shared" si="0"/>
        <v>26</v>
      </c>
      <c r="G32" s="22">
        <f t="shared" si="1"/>
        <v>2.1927975035843805</v>
      </c>
      <c r="H32" s="52">
        <v>1096</v>
      </c>
      <c r="I32" s="24">
        <f t="shared" si="2"/>
        <v>9.2434848612633888E-2</v>
      </c>
      <c r="J32" s="49">
        <v>6668</v>
      </c>
      <c r="K32" s="24">
        <f t="shared" si="3"/>
        <v>0.5623682213038711</v>
      </c>
      <c r="L32" s="47">
        <v>6493</v>
      </c>
      <c r="M32" s="24">
        <f t="shared" si="4"/>
        <v>0.54760900733743778</v>
      </c>
      <c r="N32" s="47">
        <v>0</v>
      </c>
      <c r="O32" s="24">
        <f t="shared" si="5"/>
        <v>0</v>
      </c>
      <c r="P32" s="47">
        <v>46</v>
      </c>
      <c r="Q32" s="24">
        <f t="shared" si="6"/>
        <v>3.8795648140339039E-3</v>
      </c>
      <c r="R32" s="25">
        <v>0</v>
      </c>
      <c r="S32" s="24">
        <f t="shared" si="7"/>
        <v>0</v>
      </c>
      <c r="T32" s="25">
        <v>40</v>
      </c>
      <c r="U32" s="24">
        <f t="shared" si="8"/>
        <v>3.3735346208990471E-3</v>
      </c>
      <c r="V32" s="25">
        <v>0</v>
      </c>
      <c r="W32" s="24">
        <f t="shared" si="9"/>
        <v>0</v>
      </c>
    </row>
    <row r="33" spans="1:23" s="1" customFormat="1" x14ac:dyDescent="0.25">
      <c r="A33" s="6" t="s">
        <v>25</v>
      </c>
      <c r="B33" s="11">
        <v>8151</v>
      </c>
      <c r="C33" s="5">
        <v>10</v>
      </c>
      <c r="D33" s="14">
        <v>11</v>
      </c>
      <c r="E33" s="14">
        <v>1</v>
      </c>
      <c r="F33" s="5">
        <f t="shared" si="0"/>
        <v>22</v>
      </c>
      <c r="G33" s="22">
        <f t="shared" si="1"/>
        <v>2.6990553306342782</v>
      </c>
      <c r="H33" s="52">
        <v>847</v>
      </c>
      <c r="I33" s="24">
        <f t="shared" si="2"/>
        <v>0.1039136302294197</v>
      </c>
      <c r="J33" s="49">
        <v>4436</v>
      </c>
      <c r="K33" s="24">
        <f t="shared" si="3"/>
        <v>0.54422770212243898</v>
      </c>
      <c r="L33" s="47">
        <v>3883</v>
      </c>
      <c r="M33" s="24">
        <f t="shared" si="4"/>
        <v>0.47638326585695007</v>
      </c>
      <c r="N33" s="47">
        <v>2</v>
      </c>
      <c r="O33" s="24">
        <f t="shared" si="5"/>
        <v>2.4536866642129801E-4</v>
      </c>
      <c r="P33" s="47">
        <v>7</v>
      </c>
      <c r="Q33" s="24">
        <f t="shared" si="6"/>
        <v>8.5879033247454302E-4</v>
      </c>
      <c r="R33" s="25">
        <v>46</v>
      </c>
      <c r="S33" s="24">
        <f t="shared" si="7"/>
        <v>5.6434793276898543E-3</v>
      </c>
      <c r="T33" s="25">
        <v>66</v>
      </c>
      <c r="U33" s="24">
        <f t="shared" si="8"/>
        <v>8.0971659919028341E-3</v>
      </c>
      <c r="V33" s="25">
        <v>14</v>
      </c>
      <c r="W33" s="24">
        <f t="shared" si="9"/>
        <v>1.717580664949086E-3</v>
      </c>
    </row>
    <row r="34" spans="1:23" s="1" customFormat="1" x14ac:dyDescent="0.25">
      <c r="A34" s="6" t="s">
        <v>22</v>
      </c>
      <c r="B34" s="11">
        <v>11231</v>
      </c>
      <c r="C34" s="5">
        <v>10</v>
      </c>
      <c r="D34" s="14">
        <v>14</v>
      </c>
      <c r="E34" s="14"/>
      <c r="F34" s="5">
        <f t="shared" si="0"/>
        <v>24</v>
      </c>
      <c r="G34" s="22">
        <f t="shared" si="1"/>
        <v>2.1369423915946935</v>
      </c>
      <c r="H34" s="52">
        <v>2404</v>
      </c>
      <c r="I34" s="24">
        <f t="shared" si="2"/>
        <v>0.2140503962247351</v>
      </c>
      <c r="J34" s="49">
        <v>4495</v>
      </c>
      <c r="K34" s="24">
        <f t="shared" si="3"/>
        <v>0.40023150209242275</v>
      </c>
      <c r="L34" s="47">
        <v>14910</v>
      </c>
      <c r="M34" s="24">
        <f t="shared" si="4"/>
        <v>1.3275754607782031</v>
      </c>
      <c r="N34" s="47">
        <v>0</v>
      </c>
      <c r="O34" s="24">
        <f t="shared" si="5"/>
        <v>0</v>
      </c>
      <c r="P34" s="47">
        <v>138</v>
      </c>
      <c r="Q34" s="24">
        <f t="shared" si="6"/>
        <v>1.2287418751669487E-2</v>
      </c>
      <c r="R34" s="25">
        <v>33</v>
      </c>
      <c r="S34" s="24">
        <f t="shared" si="7"/>
        <v>2.9382957884427031E-3</v>
      </c>
      <c r="T34" s="25">
        <v>1147</v>
      </c>
      <c r="U34" s="24">
        <f t="shared" si="8"/>
        <v>0.10212803846496304</v>
      </c>
      <c r="V34" s="25">
        <v>0</v>
      </c>
      <c r="W34" s="24">
        <f t="shared" si="9"/>
        <v>0</v>
      </c>
    </row>
    <row r="35" spans="1:23" s="1" customFormat="1" x14ac:dyDescent="0.25">
      <c r="A35" s="6" t="s">
        <v>30</v>
      </c>
      <c r="B35" s="11">
        <v>23093</v>
      </c>
      <c r="C35" s="5">
        <v>10</v>
      </c>
      <c r="D35" s="14">
        <v>22</v>
      </c>
      <c r="E35" s="14">
        <v>3</v>
      </c>
      <c r="F35" s="5">
        <f t="shared" si="0"/>
        <v>35</v>
      </c>
      <c r="G35" s="22">
        <f t="shared" si="1"/>
        <v>1.515610791148833</v>
      </c>
      <c r="H35" s="52">
        <v>5795</v>
      </c>
      <c r="I35" s="24">
        <f t="shared" si="2"/>
        <v>0.25094184384878537</v>
      </c>
      <c r="J35" s="49">
        <v>10312</v>
      </c>
      <c r="K35" s="24">
        <f t="shared" si="3"/>
        <v>0.44654224223790762</v>
      </c>
      <c r="L35" s="47">
        <v>28968</v>
      </c>
      <c r="M35" s="24">
        <f t="shared" si="4"/>
        <v>1.2544060970856969</v>
      </c>
      <c r="N35" s="47">
        <v>241</v>
      </c>
      <c r="O35" s="24">
        <f t="shared" si="5"/>
        <v>1.043606287619625E-2</v>
      </c>
      <c r="P35" s="47">
        <v>6</v>
      </c>
      <c r="Q35" s="24">
        <f t="shared" si="6"/>
        <v>2.5981899276837135E-4</v>
      </c>
      <c r="R35" s="25">
        <v>0</v>
      </c>
      <c r="S35" s="24">
        <f t="shared" si="7"/>
        <v>0</v>
      </c>
      <c r="T35" s="25">
        <v>1102</v>
      </c>
      <c r="U35" s="24">
        <f t="shared" si="8"/>
        <v>4.7720088338457541E-2</v>
      </c>
      <c r="V35" s="25">
        <v>0</v>
      </c>
      <c r="W35" s="24">
        <f t="shared" si="9"/>
        <v>0</v>
      </c>
    </row>
    <row r="36" spans="1:23" s="1" customFormat="1" x14ac:dyDescent="0.25">
      <c r="A36" s="6" t="s">
        <v>4</v>
      </c>
      <c r="B36" s="11">
        <v>68118</v>
      </c>
      <c r="C36" s="7">
        <v>31</v>
      </c>
      <c r="D36" s="14">
        <v>35</v>
      </c>
      <c r="E36" s="14">
        <v>2</v>
      </c>
      <c r="F36" s="5">
        <f t="shared" si="0"/>
        <v>68</v>
      </c>
      <c r="G36" s="22">
        <f t="shared" si="1"/>
        <v>0.99826771191168262</v>
      </c>
      <c r="H36" s="52">
        <v>6164</v>
      </c>
      <c r="I36" s="24">
        <f t="shared" si="2"/>
        <v>9.0490032003288409E-2</v>
      </c>
      <c r="J36" s="49">
        <v>20872</v>
      </c>
      <c r="K36" s="24">
        <f t="shared" si="3"/>
        <v>0.30640946592677415</v>
      </c>
      <c r="L36" s="47">
        <v>18841</v>
      </c>
      <c r="M36" s="24">
        <f t="shared" si="4"/>
        <v>0.27659355823717668</v>
      </c>
      <c r="N36" s="47">
        <v>807</v>
      </c>
      <c r="O36" s="24">
        <f t="shared" si="5"/>
        <v>1.1847088875187175E-2</v>
      </c>
      <c r="P36" s="47">
        <v>3292</v>
      </c>
      <c r="Q36" s="24">
        <f t="shared" si="6"/>
        <v>4.8327901582547933E-2</v>
      </c>
      <c r="R36" s="25">
        <v>841</v>
      </c>
      <c r="S36" s="24">
        <f t="shared" si="7"/>
        <v>1.2346222731143016E-2</v>
      </c>
      <c r="T36" s="25">
        <v>409</v>
      </c>
      <c r="U36" s="24">
        <f t="shared" si="8"/>
        <v>6.0042866789982094E-3</v>
      </c>
      <c r="V36" s="25">
        <v>8</v>
      </c>
      <c r="W36" s="24">
        <f t="shared" si="9"/>
        <v>1.1744326022490385E-4</v>
      </c>
    </row>
    <row r="37" spans="1:23" x14ac:dyDescent="0.25">
      <c r="A37" s="6" t="s">
        <v>7</v>
      </c>
      <c r="B37" s="20">
        <v>18451</v>
      </c>
      <c r="C37" s="5">
        <v>10</v>
      </c>
      <c r="D37" s="5">
        <v>18</v>
      </c>
      <c r="E37" s="14">
        <v>1</v>
      </c>
      <c r="F37" s="5">
        <f t="shared" si="0"/>
        <v>29</v>
      </c>
      <c r="G37" s="22">
        <f t="shared" si="1"/>
        <v>1.5717305295105957</v>
      </c>
      <c r="H37" s="52">
        <v>216</v>
      </c>
      <c r="I37" s="24">
        <f t="shared" si="2"/>
        <v>1.1706682564630644E-2</v>
      </c>
      <c r="J37" s="49">
        <v>4843</v>
      </c>
      <c r="K37" s="24">
        <f t="shared" si="3"/>
        <v>0.26247899842826949</v>
      </c>
      <c r="L37" s="47">
        <v>2720</v>
      </c>
      <c r="M37" s="24">
        <f t="shared" si="4"/>
        <v>0.14741748414720068</v>
      </c>
      <c r="N37" s="47">
        <v>0</v>
      </c>
      <c r="O37" s="24">
        <f t="shared" si="5"/>
        <v>0</v>
      </c>
      <c r="P37" s="47">
        <v>2</v>
      </c>
      <c r="Q37" s="24">
        <f t="shared" si="6"/>
        <v>1.0839520893176522E-4</v>
      </c>
      <c r="R37" s="25">
        <v>0</v>
      </c>
      <c r="S37" s="24">
        <f t="shared" si="7"/>
        <v>0</v>
      </c>
      <c r="T37" s="25">
        <v>70</v>
      </c>
      <c r="U37" s="24">
        <f t="shared" si="8"/>
        <v>3.7938323126117824E-3</v>
      </c>
      <c r="V37" s="25">
        <v>0</v>
      </c>
      <c r="W37" s="24">
        <f t="shared" si="9"/>
        <v>0</v>
      </c>
    </row>
    <row r="38" spans="1:23" x14ac:dyDescent="0.25">
      <c r="A38" s="6" t="s">
        <v>21</v>
      </c>
      <c r="B38" s="20">
        <v>8092</v>
      </c>
      <c r="C38" s="5">
        <v>8</v>
      </c>
      <c r="D38" s="5">
        <v>14</v>
      </c>
      <c r="E38" s="14">
        <v>1</v>
      </c>
      <c r="F38" s="5">
        <f t="shared" si="0"/>
        <v>23</v>
      </c>
      <c r="G38" s="22">
        <f t="shared" si="1"/>
        <v>2.842313395946614</v>
      </c>
      <c r="H38" s="52">
        <v>1611</v>
      </c>
      <c r="I38" s="24">
        <f t="shared" si="2"/>
        <v>0.199085516559565</v>
      </c>
      <c r="J38" s="49">
        <v>4057</v>
      </c>
      <c r="K38" s="24">
        <f t="shared" si="3"/>
        <v>0.50135936727632224</v>
      </c>
      <c r="L38" s="47">
        <v>10386</v>
      </c>
      <c r="M38" s="24">
        <f t="shared" si="4"/>
        <v>1.2834898665348493</v>
      </c>
      <c r="N38" s="47">
        <v>49</v>
      </c>
      <c r="O38" s="24">
        <f t="shared" si="5"/>
        <v>6.0553633217993079E-3</v>
      </c>
      <c r="P38" s="47">
        <v>64</v>
      </c>
      <c r="Q38" s="24">
        <f t="shared" si="6"/>
        <v>7.9090459713297076E-3</v>
      </c>
      <c r="R38" s="25">
        <v>179</v>
      </c>
      <c r="S38" s="24">
        <f t="shared" si="7"/>
        <v>2.2120612951062778E-2</v>
      </c>
      <c r="T38" s="25">
        <v>751</v>
      </c>
      <c r="U38" s="24">
        <f t="shared" si="8"/>
        <v>9.2807711319822045E-2</v>
      </c>
      <c r="V38" s="25">
        <v>78</v>
      </c>
      <c r="W38" s="24">
        <f t="shared" si="9"/>
        <v>9.6391497775580818E-3</v>
      </c>
    </row>
    <row r="39" spans="1:23" x14ac:dyDescent="0.25">
      <c r="A39" s="6" t="s">
        <v>56</v>
      </c>
      <c r="B39" s="5">
        <v>4713</v>
      </c>
      <c r="C39" s="5">
        <v>6</v>
      </c>
      <c r="D39" s="5">
        <v>9</v>
      </c>
      <c r="E39" s="14"/>
      <c r="F39" s="5">
        <f t="shared" si="0"/>
        <v>15</v>
      </c>
      <c r="G39" s="22">
        <f t="shared" si="1"/>
        <v>3.1826861871419476</v>
      </c>
      <c r="H39" s="52">
        <v>245</v>
      </c>
      <c r="I39" s="24">
        <f t="shared" si="2"/>
        <v>5.1983874389985148E-2</v>
      </c>
      <c r="J39" s="49">
        <v>2332</v>
      </c>
      <c r="K39" s="24">
        <f t="shared" si="3"/>
        <v>0.49480161256100147</v>
      </c>
      <c r="L39" s="47">
        <v>6477</v>
      </c>
      <c r="M39" s="24">
        <f t="shared" si="4"/>
        <v>1.3742838956078931</v>
      </c>
      <c r="N39" s="47">
        <v>0</v>
      </c>
      <c r="O39" s="24">
        <f t="shared" si="5"/>
        <v>0</v>
      </c>
      <c r="P39" s="47">
        <v>0</v>
      </c>
      <c r="Q39" s="24">
        <f t="shared" si="6"/>
        <v>0</v>
      </c>
      <c r="R39" s="25">
        <v>32</v>
      </c>
      <c r="S39" s="24">
        <f t="shared" si="7"/>
        <v>6.7897305325694884E-3</v>
      </c>
      <c r="T39" s="25">
        <v>0</v>
      </c>
      <c r="U39" s="24">
        <f t="shared" si="8"/>
        <v>0</v>
      </c>
      <c r="V39" s="25">
        <v>0</v>
      </c>
      <c r="W39" s="24">
        <f t="shared" si="9"/>
        <v>0</v>
      </c>
    </row>
  </sheetData>
  <sortState xmlns:xlrd2="http://schemas.microsoft.com/office/spreadsheetml/2017/richdata2" ref="A4:B41">
    <sortCondition ref="A4"/>
  </sortState>
  <mergeCells count="22">
    <mergeCell ref="D2:E2"/>
    <mergeCell ref="A2:A3"/>
    <mergeCell ref="B2:B3"/>
    <mergeCell ref="F2:F3"/>
    <mergeCell ref="B1:F1"/>
    <mergeCell ref="M2:M3"/>
    <mergeCell ref="G2:G3"/>
    <mergeCell ref="H2:H3"/>
    <mergeCell ref="I2:I3"/>
    <mergeCell ref="J2:J3"/>
    <mergeCell ref="K2:K3"/>
    <mergeCell ref="L2:L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</mergeCells>
  <conditionalFormatting sqref="B35:B36 B21">
    <cfRule type="containsText" dxfId="5" priority="6" operator="containsText" text="н*д">
      <formula>NOT(ISERROR(SEARCH("н*д",B21)))</formula>
    </cfRule>
  </conditionalFormatting>
  <conditionalFormatting sqref="B35:B36 B21">
    <cfRule type="containsText" dxfId="4" priority="5" operator="containsText" text="н*д">
      <formula>NOT(ISERROR(SEARCH("н*д",B21)))</formula>
    </cfRule>
  </conditionalFormatting>
  <conditionalFormatting sqref="B35:B36 B21">
    <cfRule type="expression" dxfId="3" priority="4">
      <formula>(#REF!+#REF!)&lt;&gt;B21</formula>
    </cfRule>
  </conditionalFormatting>
  <conditionalFormatting sqref="R35:R36 R21">
    <cfRule type="containsText" dxfId="2" priority="3" operator="containsText" text="н*д">
      <formula>NOT(ISERROR(SEARCH("н*д",R21)))</formula>
    </cfRule>
  </conditionalFormatting>
  <conditionalFormatting sqref="R35:R36 R21">
    <cfRule type="containsText" dxfId="1" priority="2" operator="containsText" text="н*д">
      <formula>NOT(ISERROR(SEARCH("н*д",R21)))</formula>
    </cfRule>
  </conditionalFormatting>
  <conditionalFormatting sqref="R35:R36 R21">
    <cfRule type="expression" dxfId="0" priority="1">
      <formula>(#REF!+#REF!)&lt;&gt;R21</formula>
    </cfRule>
  </conditionalFormatting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workbookViewId="0">
      <pane xSplit="1" topLeftCell="B1" activePane="topRight" state="frozen"/>
      <selection pane="topRight" activeCell="B14" sqref="B14"/>
    </sheetView>
  </sheetViews>
  <sheetFormatPr defaultRowHeight="15" x14ac:dyDescent="0.25"/>
  <cols>
    <col min="1" max="1" width="44" customWidth="1"/>
    <col min="2" max="2" width="18.28515625" style="2" customWidth="1"/>
    <col min="3" max="3" width="22.28515625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 x14ac:dyDescent="0.25">
      <c r="B1" s="53" t="s">
        <v>73</v>
      </c>
      <c r="C1" s="53"/>
      <c r="D1" s="53"/>
    </row>
    <row r="2" spans="1:12" ht="39" customHeight="1" x14ac:dyDescent="0.25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 x14ac:dyDescent="0.25">
      <c r="A3" s="6" t="s">
        <v>39</v>
      </c>
      <c r="B3" s="5"/>
      <c r="C3" s="5">
        <v>11</v>
      </c>
      <c r="D3" s="17">
        <f>B3+C3</f>
        <v>11</v>
      </c>
      <c r="E3" s="52">
        <v>8703</v>
      </c>
      <c r="F3" s="43">
        <v>19741</v>
      </c>
      <c r="G3" s="49">
        <v>41946</v>
      </c>
      <c r="H3" s="49">
        <v>2</v>
      </c>
      <c r="I3" s="40">
        <v>0</v>
      </c>
      <c r="J3" s="49">
        <v>35665</v>
      </c>
      <c r="K3" s="42">
        <v>0</v>
      </c>
      <c r="L3" s="49">
        <v>32090</v>
      </c>
    </row>
    <row r="4" spans="1:12" s="1" customFormat="1" x14ac:dyDescent="0.25">
      <c r="A4" s="6" t="s">
        <v>37</v>
      </c>
      <c r="B4" s="5"/>
      <c r="C4" s="5">
        <v>7</v>
      </c>
      <c r="D4" s="17">
        <f t="shared" ref="D4:D13" si="0">B4+C4</f>
        <v>7</v>
      </c>
      <c r="E4" s="52">
        <v>9283</v>
      </c>
      <c r="F4" s="43">
        <v>14340</v>
      </c>
      <c r="G4" s="49">
        <v>55617</v>
      </c>
      <c r="H4" s="49">
        <v>9</v>
      </c>
      <c r="I4" s="40">
        <v>0</v>
      </c>
      <c r="J4" s="49">
        <v>69029</v>
      </c>
      <c r="K4" s="42">
        <v>0</v>
      </c>
      <c r="L4" s="49">
        <v>56605</v>
      </c>
    </row>
    <row r="5" spans="1:12" s="1" customFormat="1" x14ac:dyDescent="0.25">
      <c r="A5" s="6" t="s">
        <v>46</v>
      </c>
      <c r="B5" s="5"/>
      <c r="C5" s="5">
        <v>15</v>
      </c>
      <c r="D5" s="17">
        <f t="shared" si="0"/>
        <v>15</v>
      </c>
      <c r="E5" s="52">
        <v>8253</v>
      </c>
      <c r="F5" s="43">
        <v>25672</v>
      </c>
      <c r="G5" s="49">
        <v>26745</v>
      </c>
      <c r="H5" s="17">
        <v>0</v>
      </c>
      <c r="I5" s="40">
        <v>1</v>
      </c>
      <c r="J5" s="49">
        <v>20221</v>
      </c>
      <c r="K5" s="42">
        <v>0</v>
      </c>
      <c r="L5" s="49">
        <v>8481</v>
      </c>
    </row>
    <row r="6" spans="1:12" s="1" customFormat="1" x14ac:dyDescent="0.25">
      <c r="A6" s="6" t="s">
        <v>41</v>
      </c>
      <c r="B6" s="5"/>
      <c r="C6" s="5">
        <v>11</v>
      </c>
      <c r="D6" s="17">
        <f t="shared" si="0"/>
        <v>11</v>
      </c>
      <c r="E6" s="52">
        <v>10217</v>
      </c>
      <c r="F6" s="43">
        <v>21770</v>
      </c>
      <c r="G6" s="49">
        <v>45453</v>
      </c>
      <c r="H6" s="49">
        <v>52</v>
      </c>
      <c r="I6" s="40">
        <v>0</v>
      </c>
      <c r="J6" s="49">
        <v>49410</v>
      </c>
      <c r="K6" s="42">
        <v>0</v>
      </c>
      <c r="L6" s="49">
        <v>32015</v>
      </c>
    </row>
    <row r="7" spans="1:12" s="1" customFormat="1" x14ac:dyDescent="0.25">
      <c r="A7" s="6" t="s">
        <v>45</v>
      </c>
      <c r="B7" s="5"/>
      <c r="C7" s="5">
        <v>7</v>
      </c>
      <c r="D7" s="17">
        <f t="shared" si="0"/>
        <v>7</v>
      </c>
      <c r="E7" s="52">
        <v>3613</v>
      </c>
      <c r="F7" s="43">
        <v>9330</v>
      </c>
      <c r="G7" s="49">
        <v>14900</v>
      </c>
      <c r="H7" s="17">
        <v>0</v>
      </c>
      <c r="I7" s="40">
        <v>0</v>
      </c>
      <c r="J7" s="49">
        <v>4803</v>
      </c>
      <c r="K7" s="42">
        <v>0</v>
      </c>
      <c r="L7" s="49">
        <v>5141</v>
      </c>
    </row>
    <row r="8" spans="1:12" s="1" customFormat="1" x14ac:dyDescent="0.25">
      <c r="A8" s="6" t="s">
        <v>44</v>
      </c>
      <c r="B8" s="5"/>
      <c r="C8" s="5">
        <v>7</v>
      </c>
      <c r="D8" s="17">
        <f t="shared" si="0"/>
        <v>7</v>
      </c>
      <c r="E8" s="52">
        <v>4587</v>
      </c>
      <c r="F8" s="43">
        <v>8947</v>
      </c>
      <c r="G8" s="49">
        <v>17232</v>
      </c>
      <c r="H8" s="17">
        <v>0</v>
      </c>
      <c r="I8" s="40">
        <v>0</v>
      </c>
      <c r="J8" s="49">
        <v>23614</v>
      </c>
      <c r="K8" s="42">
        <v>0</v>
      </c>
      <c r="L8" s="49">
        <v>10232</v>
      </c>
    </row>
    <row r="9" spans="1:12" s="1" customFormat="1" x14ac:dyDescent="0.25">
      <c r="A9" s="6" t="s">
        <v>38</v>
      </c>
      <c r="B9" s="5"/>
      <c r="C9" s="5">
        <v>7</v>
      </c>
      <c r="D9" s="17">
        <f t="shared" si="0"/>
        <v>7</v>
      </c>
      <c r="E9" s="52">
        <v>3506</v>
      </c>
      <c r="F9" s="43">
        <v>7556</v>
      </c>
      <c r="G9" s="49">
        <v>10058</v>
      </c>
      <c r="H9" s="17">
        <v>0</v>
      </c>
      <c r="I9" s="40">
        <v>0</v>
      </c>
      <c r="J9" s="49">
        <v>763</v>
      </c>
      <c r="K9" s="42">
        <v>0</v>
      </c>
      <c r="L9" s="49">
        <v>277</v>
      </c>
    </row>
    <row r="10" spans="1:12" s="1" customFormat="1" x14ac:dyDescent="0.25">
      <c r="A10" s="6" t="s">
        <v>36</v>
      </c>
      <c r="B10" s="5"/>
      <c r="C10" s="5">
        <v>7</v>
      </c>
      <c r="D10" s="17">
        <f t="shared" si="0"/>
        <v>7</v>
      </c>
      <c r="E10" s="52">
        <v>1622</v>
      </c>
      <c r="F10" s="43">
        <v>8040</v>
      </c>
      <c r="G10" s="49">
        <v>4369</v>
      </c>
      <c r="H10" s="17">
        <v>0</v>
      </c>
      <c r="I10" s="40">
        <v>0</v>
      </c>
      <c r="J10" s="49">
        <v>4814</v>
      </c>
      <c r="K10" s="42">
        <v>0</v>
      </c>
      <c r="L10" s="49">
        <v>5580</v>
      </c>
    </row>
    <row r="11" spans="1:12" x14ac:dyDescent="0.25">
      <c r="A11" s="6" t="s">
        <v>40</v>
      </c>
      <c r="B11" s="5"/>
      <c r="C11" s="5">
        <v>11</v>
      </c>
      <c r="D11" s="17">
        <f t="shared" si="0"/>
        <v>11</v>
      </c>
      <c r="E11" s="52">
        <v>3386</v>
      </c>
      <c r="F11" s="43">
        <v>11390</v>
      </c>
      <c r="G11" s="49">
        <v>7425</v>
      </c>
      <c r="H11" s="17">
        <v>0</v>
      </c>
      <c r="I11" s="40">
        <v>0</v>
      </c>
      <c r="J11" s="49">
        <v>216</v>
      </c>
      <c r="K11" s="42">
        <v>0</v>
      </c>
      <c r="L11" s="49">
        <v>59</v>
      </c>
    </row>
    <row r="12" spans="1:12" x14ac:dyDescent="0.25">
      <c r="A12" s="6" t="s">
        <v>43</v>
      </c>
      <c r="B12" s="5"/>
      <c r="C12" s="5">
        <v>7</v>
      </c>
      <c r="D12" s="17">
        <f t="shared" si="0"/>
        <v>7</v>
      </c>
      <c r="E12" s="52">
        <v>462</v>
      </c>
      <c r="F12" s="43">
        <v>2820</v>
      </c>
      <c r="G12" s="49">
        <v>1299</v>
      </c>
      <c r="H12" s="17">
        <v>0</v>
      </c>
      <c r="I12" s="40">
        <v>0</v>
      </c>
      <c r="J12" s="49">
        <v>1076</v>
      </c>
      <c r="K12" s="42">
        <v>0</v>
      </c>
      <c r="L12" s="49">
        <v>910</v>
      </c>
    </row>
    <row r="13" spans="1:12" x14ac:dyDescent="0.25">
      <c r="A13" s="12" t="s">
        <v>68</v>
      </c>
      <c r="B13" s="5"/>
      <c r="C13" s="5">
        <v>7</v>
      </c>
      <c r="D13" s="17">
        <f t="shared" si="0"/>
        <v>7</v>
      </c>
      <c r="E13" s="52">
        <v>1733</v>
      </c>
      <c r="F13" s="43">
        <v>5164</v>
      </c>
      <c r="G13" s="49">
        <v>6500</v>
      </c>
      <c r="H13" s="17">
        <v>0</v>
      </c>
      <c r="I13" s="40">
        <v>0</v>
      </c>
      <c r="J13" s="49">
        <v>4</v>
      </c>
      <c r="K13" s="42">
        <v>0</v>
      </c>
      <c r="L13" s="17">
        <v>1</v>
      </c>
    </row>
  </sheetData>
  <sortState xmlns:xlrd2="http://schemas.microsoft.com/office/spreadsheetml/2017/richdata2" ref="A3:C13">
    <sortCondition descending="1" ref="C2"/>
  </sortState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36" customWidth="1"/>
    <col min="2" max="2" width="18.7109375" customWidth="1"/>
    <col min="3" max="3" width="25.5703125" style="3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 x14ac:dyDescent="0.25">
      <c r="B1" s="53" t="s">
        <v>73</v>
      </c>
      <c r="C1" s="53"/>
      <c r="D1" s="53"/>
    </row>
    <row r="2" spans="1:12" ht="36.75" customHeight="1" x14ac:dyDescent="0.25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 x14ac:dyDescent="0.25">
      <c r="A3" s="6" t="s">
        <v>54</v>
      </c>
      <c r="B3" s="5">
        <v>35</v>
      </c>
      <c r="C3" s="5">
        <v>15</v>
      </c>
      <c r="D3" s="17">
        <f>B3+C3</f>
        <v>50</v>
      </c>
      <c r="E3" s="52">
        <v>6935</v>
      </c>
      <c r="F3" s="49">
        <v>15975</v>
      </c>
      <c r="G3" s="49">
        <v>43809</v>
      </c>
      <c r="H3" s="49">
        <v>247</v>
      </c>
      <c r="I3" s="49">
        <v>190</v>
      </c>
      <c r="J3" s="49">
        <v>171</v>
      </c>
      <c r="K3" s="49">
        <v>174</v>
      </c>
      <c r="L3" s="49">
        <v>19</v>
      </c>
    </row>
    <row r="4" spans="1:12" s="1" customFormat="1" x14ac:dyDescent="0.25">
      <c r="A4" s="6" t="s">
        <v>53</v>
      </c>
      <c r="B4" s="5">
        <v>18</v>
      </c>
      <c r="C4" s="5">
        <v>15</v>
      </c>
      <c r="D4" s="17">
        <f t="shared" ref="D4:D6" si="0">B4+C4</f>
        <v>33</v>
      </c>
      <c r="E4" s="52">
        <v>7622</v>
      </c>
      <c r="F4" s="49">
        <v>14761</v>
      </c>
      <c r="G4" s="34">
        <v>17220</v>
      </c>
      <c r="H4" s="49">
        <v>3148</v>
      </c>
      <c r="I4" s="49">
        <v>23492</v>
      </c>
      <c r="J4" s="49">
        <v>1795</v>
      </c>
      <c r="K4" s="49">
        <v>5544</v>
      </c>
      <c r="L4" s="49">
        <v>877</v>
      </c>
    </row>
    <row r="5" spans="1:12" s="1" customFormat="1" x14ac:dyDescent="0.25">
      <c r="A5" s="6" t="s">
        <v>51</v>
      </c>
      <c r="B5" s="5">
        <v>15</v>
      </c>
      <c r="C5" s="5">
        <v>15</v>
      </c>
      <c r="D5" s="17">
        <f t="shared" si="0"/>
        <v>30</v>
      </c>
      <c r="E5" s="52">
        <v>3564</v>
      </c>
      <c r="F5" s="49">
        <v>6984</v>
      </c>
      <c r="G5" s="49">
        <v>27131</v>
      </c>
      <c r="H5" s="17">
        <v>0</v>
      </c>
      <c r="I5" s="49">
        <v>69</v>
      </c>
      <c r="J5" s="49">
        <v>46</v>
      </c>
      <c r="K5" s="49">
        <v>1974</v>
      </c>
      <c r="L5" s="17">
        <v>0</v>
      </c>
    </row>
    <row r="6" spans="1:12" s="1" customFormat="1" x14ac:dyDescent="0.25">
      <c r="A6" s="6" t="s">
        <v>52</v>
      </c>
      <c r="B6" s="5">
        <v>10</v>
      </c>
      <c r="C6" s="5">
        <v>11</v>
      </c>
      <c r="D6" s="17">
        <f t="shared" si="0"/>
        <v>21</v>
      </c>
      <c r="E6" s="52">
        <v>2438</v>
      </c>
      <c r="F6" s="49">
        <v>5431</v>
      </c>
      <c r="G6" s="49">
        <v>10890</v>
      </c>
      <c r="H6" s="17">
        <v>0</v>
      </c>
      <c r="I6" s="49">
        <v>17</v>
      </c>
      <c r="J6" s="49">
        <v>1799</v>
      </c>
      <c r="K6" s="49">
        <v>766</v>
      </c>
      <c r="L6" s="17">
        <v>1</v>
      </c>
    </row>
  </sheetData>
  <sortState xmlns:xlrd2="http://schemas.microsoft.com/office/spreadsheetml/2017/richdata2" ref="A3:C6">
    <sortCondition descending="1" ref="C2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ГБ Тверь</vt:lpstr>
      <vt:lpstr>ДБ Тверь</vt:lpstr>
      <vt:lpstr>Центры, Диспансеры</vt:lpstr>
      <vt:lpstr>ЦРБ</vt:lpstr>
      <vt:lpstr>Стоматполиклиники</vt:lpstr>
      <vt:lpstr>Роддомы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Администратор</cp:lastModifiedBy>
  <cp:lastPrinted>2020-06-25T06:46:21Z</cp:lastPrinted>
  <dcterms:created xsi:type="dcterms:W3CDTF">2019-02-20T12:07:28Z</dcterms:created>
  <dcterms:modified xsi:type="dcterms:W3CDTF">2021-02-04T12:34:18Z</dcterms:modified>
</cp:coreProperties>
</file>