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 activeTab="5"/>
  </bookViews>
  <sheets>
    <sheet name="ЦРБ" sheetId="1" r:id="rId1"/>
    <sheet name="Центры, Диспансеры" sheetId="2" r:id="rId2"/>
    <sheet name="Стоматполиклиники" sheetId="3" r:id="rId3"/>
    <sheet name="ДБ Тверь" sheetId="4" r:id="rId4"/>
    <sheet name="Роддома" sheetId="5" r:id="rId5"/>
    <sheet name="ГБ Тверь" sheetId="6" r:id="rId6"/>
  </sheets>
  <definedNames>
    <definedName name="_xlnm._FilterDatabase" localSheetId="0" hidden="1">ЦРБ!$A$1:$X$39</definedName>
  </definedNames>
  <calcPr calcId="125725"/>
</workbook>
</file>

<file path=xl/calcChain.xml><?xml version="1.0" encoding="utf-8"?>
<calcChain xmlns="http://schemas.openxmlformats.org/spreadsheetml/2006/main">
  <c r="F8" i="6"/>
  <c r="Y7"/>
  <c r="W7"/>
  <c r="U7"/>
  <c r="S7"/>
  <c r="Q7"/>
  <c r="O7"/>
  <c r="M7"/>
  <c r="K7"/>
  <c r="I7"/>
  <c r="F7"/>
  <c r="G7" s="1"/>
  <c r="Y6"/>
  <c r="W6"/>
  <c r="U6"/>
  <c r="S6"/>
  <c r="Q6"/>
  <c r="O6"/>
  <c r="M6"/>
  <c r="K6"/>
  <c r="I6"/>
  <c r="F6"/>
  <c r="G6" s="1"/>
  <c r="Y5"/>
  <c r="W5"/>
  <c r="U5"/>
  <c r="S5"/>
  <c r="Q5"/>
  <c r="O5"/>
  <c r="M5"/>
  <c r="K5"/>
  <c r="I5"/>
  <c r="F5"/>
  <c r="G5" s="1"/>
  <c r="Y4"/>
  <c r="W4"/>
  <c r="U4"/>
  <c r="S4"/>
  <c r="Q4"/>
  <c r="O4"/>
  <c r="M4"/>
  <c r="K4"/>
  <c r="I4"/>
  <c r="F4"/>
  <c r="G4" s="1"/>
  <c r="Y3"/>
  <c r="W3"/>
  <c r="U3"/>
  <c r="S3"/>
  <c r="Q3"/>
  <c r="O3"/>
  <c r="M3"/>
  <c r="K3"/>
  <c r="I3"/>
  <c r="G3"/>
  <c r="F3"/>
  <c r="E6" i="5"/>
  <c r="E5"/>
  <c r="E4"/>
  <c r="E3"/>
  <c r="Y6" i="4"/>
  <c r="W6"/>
  <c r="U6"/>
  <c r="S6"/>
  <c r="Q6"/>
  <c r="O6"/>
  <c r="M6"/>
  <c r="K6"/>
  <c r="I6"/>
  <c r="G6"/>
  <c r="F6"/>
  <c r="F5"/>
  <c r="Y4"/>
  <c r="W4"/>
  <c r="U4"/>
  <c r="S4"/>
  <c r="Q4"/>
  <c r="O4"/>
  <c r="M4"/>
  <c r="K4"/>
  <c r="I4"/>
  <c r="G4"/>
  <c r="F4"/>
  <c r="Y3"/>
  <c r="W3"/>
  <c r="U3"/>
  <c r="S3"/>
  <c r="Q3"/>
  <c r="O3"/>
  <c r="M3"/>
  <c r="K3"/>
  <c r="I3"/>
  <c r="G3"/>
  <c r="F3"/>
  <c r="E13" i="3"/>
  <c r="E12"/>
  <c r="E11"/>
  <c r="E10"/>
  <c r="E9"/>
  <c r="E8"/>
  <c r="E7"/>
  <c r="E6"/>
  <c r="E5"/>
  <c r="E4"/>
  <c r="E3"/>
  <c r="E11" i="2"/>
  <c r="E10"/>
  <c r="E9"/>
  <c r="E8"/>
  <c r="E7"/>
  <c r="E6"/>
  <c r="E5"/>
  <c r="E4"/>
  <c r="E3"/>
  <c r="Z39" i="1"/>
  <c r="X39"/>
  <c r="V39"/>
  <c r="T39"/>
  <c r="R39"/>
  <c r="P39"/>
  <c r="N39"/>
  <c r="L39"/>
  <c r="J39"/>
  <c r="H39"/>
  <c r="G39"/>
  <c r="Z38"/>
  <c r="X38"/>
  <c r="V38"/>
  <c r="T38"/>
  <c r="R38"/>
  <c r="P38"/>
  <c r="N38"/>
  <c r="L38"/>
  <c r="J38"/>
  <c r="H38"/>
  <c r="G38"/>
  <c r="Z37"/>
  <c r="X37"/>
  <c r="V37"/>
  <c r="T37"/>
  <c r="R37"/>
  <c r="P37"/>
  <c r="N37"/>
  <c r="L37"/>
  <c r="J37"/>
  <c r="G37"/>
  <c r="H37" s="1"/>
  <c r="Z36"/>
  <c r="X36"/>
  <c r="V36"/>
  <c r="T36"/>
  <c r="R36"/>
  <c r="P36"/>
  <c r="N36"/>
  <c r="L36"/>
  <c r="J36"/>
  <c r="H36"/>
  <c r="G36"/>
  <c r="Z35"/>
  <c r="X35"/>
  <c r="V35"/>
  <c r="T35"/>
  <c r="R35"/>
  <c r="P35"/>
  <c r="N35"/>
  <c r="L35"/>
  <c r="J35"/>
  <c r="H35"/>
  <c r="G35"/>
  <c r="Z34"/>
  <c r="X34"/>
  <c r="V34"/>
  <c r="T34"/>
  <c r="R34"/>
  <c r="P34"/>
  <c r="N34"/>
  <c r="L34"/>
  <c r="J34"/>
  <c r="H34"/>
  <c r="G34"/>
  <c r="Z33"/>
  <c r="X33"/>
  <c r="V33"/>
  <c r="T33"/>
  <c r="R33"/>
  <c r="P33"/>
  <c r="N33"/>
  <c r="L33"/>
  <c r="J33"/>
  <c r="G33"/>
  <c r="H33" s="1"/>
  <c r="Z32"/>
  <c r="X32"/>
  <c r="V32"/>
  <c r="T32"/>
  <c r="R32"/>
  <c r="P32"/>
  <c r="N32"/>
  <c r="L32"/>
  <c r="J32"/>
  <c r="H32"/>
  <c r="G32"/>
  <c r="Z31"/>
  <c r="X31"/>
  <c r="V31"/>
  <c r="T31"/>
  <c r="R31"/>
  <c r="P31"/>
  <c r="N31"/>
  <c r="L31"/>
  <c r="J31"/>
  <c r="H31"/>
  <c r="G31"/>
  <c r="Z30"/>
  <c r="X30"/>
  <c r="V30"/>
  <c r="T30"/>
  <c r="R30"/>
  <c r="P30"/>
  <c r="N30"/>
  <c r="L30"/>
  <c r="J30"/>
  <c r="H30"/>
  <c r="G30"/>
  <c r="Z29"/>
  <c r="X29"/>
  <c r="V29"/>
  <c r="T29"/>
  <c r="R29"/>
  <c r="P29"/>
  <c r="N29"/>
  <c r="L29"/>
  <c r="J29"/>
  <c r="G29"/>
  <c r="H29" s="1"/>
  <c r="Z28"/>
  <c r="X28"/>
  <c r="V28"/>
  <c r="T28"/>
  <c r="R28"/>
  <c r="P28"/>
  <c r="N28"/>
  <c r="L28"/>
  <c r="J28"/>
  <c r="H28"/>
  <c r="G28"/>
  <c r="Z27"/>
  <c r="X27"/>
  <c r="V27"/>
  <c r="T27"/>
  <c r="R27"/>
  <c r="P27"/>
  <c r="N27"/>
  <c r="L27"/>
  <c r="J27"/>
  <c r="H27"/>
  <c r="G27"/>
  <c r="Z26"/>
  <c r="X26"/>
  <c r="V26"/>
  <c r="T26"/>
  <c r="R26"/>
  <c r="P26"/>
  <c r="N26"/>
  <c r="L26"/>
  <c r="J26"/>
  <c r="H26"/>
  <c r="G26"/>
  <c r="Z25"/>
  <c r="X25"/>
  <c r="V25"/>
  <c r="T25"/>
  <c r="R25"/>
  <c r="P25"/>
  <c r="N25"/>
  <c r="L25"/>
  <c r="J25"/>
  <c r="G25"/>
  <c r="H25" s="1"/>
  <c r="Z24"/>
  <c r="X24"/>
  <c r="V24"/>
  <c r="T24"/>
  <c r="R24"/>
  <c r="P24"/>
  <c r="N24"/>
  <c r="L24"/>
  <c r="J24"/>
  <c r="H24"/>
  <c r="G24"/>
  <c r="Z23"/>
  <c r="X23"/>
  <c r="V23"/>
  <c r="T23"/>
  <c r="R23"/>
  <c r="P23"/>
  <c r="N23"/>
  <c r="L23"/>
  <c r="J23"/>
  <c r="H23"/>
  <c r="G23"/>
  <c r="Z22"/>
  <c r="X22"/>
  <c r="V22"/>
  <c r="T22"/>
  <c r="R22"/>
  <c r="P22"/>
  <c r="N22"/>
  <c r="L22"/>
  <c r="J22"/>
  <c r="H22"/>
  <c r="G22"/>
  <c r="Z21"/>
  <c r="X21"/>
  <c r="V21"/>
  <c r="T21"/>
  <c r="R21"/>
  <c r="P21"/>
  <c r="N21"/>
  <c r="L21"/>
  <c r="J21"/>
  <c r="G21"/>
  <c r="H21" s="1"/>
  <c r="Z20"/>
  <c r="X20"/>
  <c r="V20"/>
  <c r="T20"/>
  <c r="R20"/>
  <c r="P20"/>
  <c r="N20"/>
  <c r="L20"/>
  <c r="J20"/>
  <c r="H20"/>
  <c r="G20"/>
  <c r="Z19"/>
  <c r="X19"/>
  <c r="V19"/>
  <c r="T19"/>
  <c r="R19"/>
  <c r="P19"/>
  <c r="N19"/>
  <c r="L19"/>
  <c r="J19"/>
  <c r="H19"/>
  <c r="G19"/>
  <c r="Z18"/>
  <c r="X18"/>
  <c r="V18"/>
  <c r="T18"/>
  <c r="R18"/>
  <c r="P18"/>
  <c r="N18"/>
  <c r="L18"/>
  <c r="J18"/>
  <c r="H18"/>
  <c r="G18"/>
  <c r="Z17"/>
  <c r="X17"/>
  <c r="V17"/>
  <c r="T17"/>
  <c r="R17"/>
  <c r="P17"/>
  <c r="N17"/>
  <c r="L17"/>
  <c r="J17"/>
  <c r="G17"/>
  <c r="H17" s="1"/>
  <c r="Z16"/>
  <c r="X16"/>
  <c r="V16"/>
  <c r="T16"/>
  <c r="R16"/>
  <c r="P16"/>
  <c r="N16"/>
  <c r="L16"/>
  <c r="J16"/>
  <c r="H16"/>
  <c r="G16"/>
  <c r="Z15"/>
  <c r="X15"/>
  <c r="V15"/>
  <c r="T15"/>
  <c r="R15"/>
  <c r="P15"/>
  <c r="N15"/>
  <c r="L15"/>
  <c r="J15"/>
  <c r="H15"/>
  <c r="G15"/>
  <c r="Z14"/>
  <c r="X14"/>
  <c r="V14"/>
  <c r="T14"/>
  <c r="R14"/>
  <c r="P14"/>
  <c r="N14"/>
  <c r="L14"/>
  <c r="J14"/>
  <c r="H14"/>
  <c r="G14"/>
  <c r="Z13"/>
  <c r="X13"/>
  <c r="V13"/>
  <c r="T13"/>
  <c r="R13"/>
  <c r="P13"/>
  <c r="N13"/>
  <c r="L13"/>
  <c r="J13"/>
  <c r="G13"/>
  <c r="H13" s="1"/>
  <c r="Z12"/>
  <c r="X12"/>
  <c r="V12"/>
  <c r="T12"/>
  <c r="R12"/>
  <c r="P12"/>
  <c r="N12"/>
  <c r="L12"/>
  <c r="J12"/>
  <c r="H12"/>
  <c r="G12"/>
  <c r="Z11"/>
  <c r="X11"/>
  <c r="V11"/>
  <c r="T11"/>
  <c r="R11"/>
  <c r="P11"/>
  <c r="N11"/>
  <c r="L11"/>
  <c r="J11"/>
  <c r="H11"/>
  <c r="G11"/>
  <c r="Z10"/>
  <c r="X10"/>
  <c r="V10"/>
  <c r="T10"/>
  <c r="R10"/>
  <c r="P10"/>
  <c r="N10"/>
  <c r="L10"/>
  <c r="J10"/>
  <c r="H10"/>
  <c r="G10"/>
  <c r="Z9"/>
  <c r="X9"/>
  <c r="V9"/>
  <c r="T9"/>
  <c r="R9"/>
  <c r="P9"/>
  <c r="N9"/>
  <c r="L9"/>
  <c r="J9"/>
  <c r="G9"/>
  <c r="H9" s="1"/>
  <c r="Z8"/>
  <c r="X8"/>
  <c r="V8"/>
  <c r="T8"/>
  <c r="R8"/>
  <c r="P8"/>
  <c r="N8"/>
  <c r="L8"/>
  <c r="J8"/>
  <c r="H8"/>
  <c r="G8"/>
  <c r="Z7"/>
  <c r="X7"/>
  <c r="V7"/>
  <c r="T7"/>
  <c r="R7"/>
  <c r="P7"/>
  <c r="N7"/>
  <c r="L7"/>
  <c r="J7"/>
  <c r="H7"/>
  <c r="G7"/>
  <c r="Z6"/>
  <c r="X6"/>
  <c r="V6"/>
  <c r="T6"/>
  <c r="R6"/>
  <c r="P6"/>
  <c r="N6"/>
  <c r="L6"/>
  <c r="J6"/>
  <c r="H6"/>
  <c r="G6"/>
  <c r="Z5"/>
  <c r="X5"/>
  <c r="V5"/>
  <c r="T5"/>
  <c r="R5"/>
  <c r="P5"/>
  <c r="N5"/>
  <c r="L5"/>
  <c r="J5"/>
  <c r="G5"/>
  <c r="H5" s="1"/>
  <c r="Z4"/>
  <c r="X4"/>
  <c r="V4"/>
  <c r="T4"/>
  <c r="R4"/>
  <c r="P4"/>
  <c r="N4"/>
  <c r="L4"/>
  <c r="J4"/>
  <c r="H4"/>
  <c r="G4"/>
</calcChain>
</file>

<file path=xl/sharedStrings.xml><?xml version="1.0" encoding="utf-8"?>
<sst xmlns="http://schemas.openxmlformats.org/spreadsheetml/2006/main" count="207" uniqueCount="103">
  <si>
    <t>Поставка АРМ</t>
  </si>
  <si>
    <t>Наименование</t>
  </si>
  <si>
    <t>Прикреплен- ное население</t>
  </si>
  <si>
    <t>2013 год</t>
  </si>
  <si>
    <t>2019 год</t>
  </si>
  <si>
    <t>2020 год</t>
  </si>
  <si>
    <t>итого</t>
  </si>
  <si>
    <t>% АРМ на 1000 населения</t>
  </si>
  <si>
    <t>Кол-во ЭМК</t>
  </si>
  <si>
    <t>% ЭМК от прикрепленного населения</t>
  </si>
  <si>
    <t>Кол-во записей на прием</t>
  </si>
  <si>
    <t>% записей на прием от прикрепленного населения</t>
  </si>
  <si>
    <t>Кол-во услуг в поликлинике</t>
  </si>
  <si>
    <t>% услуг в поликлинике от прикрепленного населения</t>
  </si>
  <si>
    <t>Кол-во выданных ЭЛН</t>
  </si>
  <si>
    <t>% выданных ЭЛН от прикрепленного населения</t>
  </si>
  <si>
    <t>Кол-во осмотров в стационаре</t>
  </si>
  <si>
    <t>% осмотров в стационаре от прикрепленного населения</t>
  </si>
  <si>
    <t>Кол -во диагностических исследований</t>
  </si>
  <si>
    <t>% диагностических исследований от прикрепленного населения</t>
  </si>
  <si>
    <t>Кол-во госпитализаций</t>
  </si>
  <si>
    <t>% госпитализаций от прикрепленного населения</t>
  </si>
  <si>
    <t>Кол-во проведенных операций</t>
  </si>
  <si>
    <t>% проведенных операций от прикрепленного населения</t>
  </si>
  <si>
    <t>Кол-во выписанных пациентов</t>
  </si>
  <si>
    <t>% выписанных пациентов от прикрепленного населения</t>
  </si>
  <si>
    <t>РБ</t>
  </si>
  <si>
    <t>ФАП</t>
  </si>
  <si>
    <t>Андреапольская ЦРБ</t>
  </si>
  <si>
    <t>Бежецкая ЦРБ</t>
  </si>
  <si>
    <t>Бельская ЦРБ</t>
  </si>
  <si>
    <t>Бологовская ЦРБ</t>
  </si>
  <si>
    <t>Весьегонская ЦРБ</t>
  </si>
  <si>
    <t>Вышневолоцкая ЦРБ</t>
  </si>
  <si>
    <t>Гб ЗАТО Озерный</t>
  </si>
  <si>
    <t>Жарковская ЦРБ</t>
  </si>
  <si>
    <t>Западнодвинская ЦРБ</t>
  </si>
  <si>
    <t>Зубцовская ЦРБ</t>
  </si>
  <si>
    <t>Калининская ЦРКБ</t>
  </si>
  <si>
    <t>Калязинская ЦРБ</t>
  </si>
  <si>
    <t>Кашинская ЦРБ</t>
  </si>
  <si>
    <t>Кесовогорская ЦРБ</t>
  </si>
  <si>
    <t>Кимрская ЦРБ</t>
  </si>
  <si>
    <t>Конаковская ЦРБ</t>
  </si>
  <si>
    <t>Краснохолмская ЦРБ</t>
  </si>
  <si>
    <t>Кувшиновская ЦРБ</t>
  </si>
  <si>
    <t>Лихославльская ЦРБ</t>
  </si>
  <si>
    <t>Максатихинская ЦРБ</t>
  </si>
  <si>
    <t>Молоковская ЦРБ</t>
  </si>
  <si>
    <t>Нелидовская ЦРБ</t>
  </si>
  <si>
    <t>Оленинская РБ</t>
  </si>
  <si>
    <t>Осташковская ЦРБ</t>
  </si>
  <si>
    <t>Пеновская ЦРБ</t>
  </si>
  <si>
    <t>Рамешковская ЦРБ</t>
  </si>
  <si>
    <t>Ржевская ЦРБ</t>
  </si>
  <si>
    <t>Сандовская ЦРБ</t>
  </si>
  <si>
    <t>Селижаровская ЦРБ</t>
  </si>
  <si>
    <t>Сонковская ЦРБ</t>
  </si>
  <si>
    <t>Спировская ЦРБ</t>
  </si>
  <si>
    <t>Старицкая ЦРБ</t>
  </si>
  <si>
    <t>Торжокская ЦРБ</t>
  </si>
  <si>
    <t>Торопецкая ЦРБ</t>
  </si>
  <si>
    <t>Фировская ЦРБ</t>
  </si>
  <si>
    <t>ЦРБ  Лесного района</t>
  </si>
  <si>
    <t>Областной клинический врачебно-физкультурный диспансер</t>
  </si>
  <si>
    <t>Областной клинический кардиологический диспансер</t>
  </si>
  <si>
    <t>Областной клинический лечебно-реабилитационный центр</t>
  </si>
  <si>
    <t>Областной клинический перинатальный центр имени Е.М. Бакуниной</t>
  </si>
  <si>
    <t>Областной клинический психоневрологический диспансер</t>
  </si>
  <si>
    <t>Тверской областной клинический наркологический диспансер</t>
  </si>
  <si>
    <t>Тверской областной клинический онкологический диспансер</t>
  </si>
  <si>
    <t>Тверской областной клинический противотуберкулезный диспансер</t>
  </si>
  <si>
    <t>Центр специализированных видов медицинской помощи имени В.П. Аваева</t>
  </si>
  <si>
    <r>
      <rPr>
        <sz val="11"/>
        <color theme="1"/>
        <rFont val="Calibri"/>
        <scheme val="minor"/>
      </rPr>
      <t>Черногубовский туберкулезный госпиталь ветеранов войн</t>
    </r>
  </si>
  <si>
    <t/>
  </si>
  <si>
    <r>
      <rPr>
        <sz val="11"/>
        <color theme="1"/>
        <rFont val="Calibri"/>
        <scheme val="minor"/>
      </rPr>
      <t>Бюро судебно-медицинской экспертизы</t>
    </r>
  </si>
  <si>
    <r>
      <rPr>
        <sz val="11"/>
        <color theme="1"/>
        <rFont val="Calibri"/>
        <scheme val="minor"/>
      </rPr>
      <t xml:space="preserve">Областной Центр по профилактике и борьбе со СПИД </t>
    </r>
  </si>
  <si>
    <t>Бологовская стоматологическая поликлиника</t>
  </si>
  <si>
    <t>Детская стоматологическая поликлиника</t>
  </si>
  <si>
    <t>Кашинская стоматологическая поликлиника</t>
  </si>
  <si>
    <t>Кимрская стоматологическая поликлиника</t>
  </si>
  <si>
    <t>Областная стоматологическая поликлиника</t>
  </si>
  <si>
    <t>Стоматологическая поликлиника №1</t>
  </si>
  <si>
    <t>Стоматологическая поликлиника №2</t>
  </si>
  <si>
    <t>Стоматологическая поликлиника №3</t>
  </si>
  <si>
    <t>Стоматологическая поликлиника г. Ржев</t>
  </si>
  <si>
    <t>Стоматологическая поликлиника г.Конаково</t>
  </si>
  <si>
    <t>Торжокская стоматологическая поликлиника</t>
  </si>
  <si>
    <t>Прикрепленное население</t>
  </si>
  <si>
    <t>Городская детская больница №3</t>
  </si>
  <si>
    <t>Детская городская клиническая больница №1</t>
  </si>
  <si>
    <t>Детская областная клиническая больница</t>
  </si>
  <si>
    <t>Клиническая детская больница №2</t>
  </si>
  <si>
    <t>Областной родильный дом</t>
  </si>
  <si>
    <t>Ржевский родильный дом</t>
  </si>
  <si>
    <t>Родильный дом №2</t>
  </si>
  <si>
    <t>Родильный дом №5</t>
  </si>
  <si>
    <t>Городская клиническая больница № 1 имени В.В. Успенского</t>
  </si>
  <si>
    <t>Городская клиническая больница №6</t>
  </si>
  <si>
    <t>Городская клиническая больница №7</t>
  </si>
  <si>
    <t>Городская поликлиника № 8</t>
  </si>
  <si>
    <t>Клиническая больница скорой медицинской помощи</t>
  </si>
  <si>
    <t>Областная клиническая больница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</si>
</sst>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;[Red]0"/>
  </numFmts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justify" wrapText="1"/>
    </xf>
    <xf numFmtId="0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top"/>
    </xf>
    <xf numFmtId="165" fontId="2" fillId="0" borderId="0" xfId="0" applyNumberFormat="1" applyFont="1"/>
    <xf numFmtId="1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</cellXfs>
  <cellStyles count="1">
    <cellStyle name="Обычный" xfId="0" builtinId="0"/>
  </cellStyles>
  <dxfs count="6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workbookViewId="0">
      <pane xSplit="2" ySplit="3" topLeftCell="C7" activePane="bottomRight" state="frozen"/>
      <selection pane="topRight"/>
      <selection pane="bottomLeft"/>
      <selection pane="bottomRight" activeCell="C4" sqref="C4"/>
    </sheetView>
  </sheetViews>
  <sheetFormatPr defaultColWidth="9.140625" defaultRowHeight="15"/>
  <cols>
    <col min="1" max="1" width="22.140625" customWidth="1"/>
    <col min="2" max="2" width="12.5703125" style="1" customWidth="1"/>
    <col min="3" max="3" width="10.42578125" style="1" customWidth="1"/>
    <col min="4" max="4" width="8" style="1" customWidth="1"/>
    <col min="5" max="5" width="8.140625" style="2" customWidth="1"/>
    <col min="6" max="6" width="9" style="2" customWidth="1"/>
    <col min="7" max="7" width="8.28515625" style="1" customWidth="1"/>
    <col min="8" max="8" width="15.85546875" style="1" customWidth="1"/>
    <col min="9" max="9" width="10.7109375" customWidth="1"/>
    <col min="10" max="10" width="15.85546875" style="1" customWidth="1"/>
    <col min="11" max="11" width="11.28515625" style="1" customWidth="1"/>
    <col min="12" max="12" width="19.28515625" style="1" customWidth="1"/>
    <col min="13" max="13" width="15.42578125" style="1" customWidth="1"/>
    <col min="14" max="14" width="16.28515625" style="1" customWidth="1"/>
    <col min="15" max="15" width="13.42578125" style="1" customWidth="1"/>
    <col min="16" max="16" width="18.5703125" style="1" customWidth="1"/>
    <col min="17" max="17" width="13" style="1" customWidth="1"/>
    <col min="18" max="18" width="17.140625" style="1" customWidth="1"/>
    <col min="19" max="19" width="18" style="1" customWidth="1"/>
    <col min="20" max="20" width="16.42578125" style="1" customWidth="1"/>
    <col min="21" max="21" width="15.7109375" style="1" customWidth="1"/>
    <col min="22" max="22" width="18.42578125" style="1" customWidth="1"/>
    <col min="23" max="23" width="15.28515625" style="1" customWidth="1"/>
    <col min="24" max="24" width="18.28515625" style="1" customWidth="1"/>
    <col min="25" max="25" width="12.85546875" customWidth="1"/>
    <col min="26" max="26" width="17.42578125" customWidth="1"/>
  </cols>
  <sheetData>
    <row r="1" spans="1:26">
      <c r="B1" s="33" t="s">
        <v>0</v>
      </c>
      <c r="C1" s="35"/>
      <c r="D1" s="35"/>
      <c r="E1" s="35"/>
      <c r="F1" s="35"/>
      <c r="G1" s="36"/>
    </row>
    <row r="2" spans="1:26" ht="34.5" customHeight="1">
      <c r="A2" s="33" t="s">
        <v>1</v>
      </c>
      <c r="B2" s="37" t="s">
        <v>2</v>
      </c>
      <c r="C2" s="4" t="s">
        <v>3</v>
      </c>
      <c r="D2" s="38" t="s">
        <v>4</v>
      </c>
      <c r="E2" s="39"/>
      <c r="F2" s="5" t="s">
        <v>5</v>
      </c>
      <c r="G2" s="33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</row>
    <row r="3" spans="1:26" ht="40.5" customHeight="1">
      <c r="A3" s="34"/>
      <c r="B3" s="32"/>
      <c r="C3" s="6" t="s">
        <v>26</v>
      </c>
      <c r="D3" s="3" t="s">
        <v>26</v>
      </c>
      <c r="E3" s="3" t="s">
        <v>27</v>
      </c>
      <c r="F3" s="3" t="s">
        <v>26</v>
      </c>
      <c r="G3" s="34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7" customFormat="1">
      <c r="A4" s="8" t="s">
        <v>28</v>
      </c>
      <c r="B4" s="9">
        <v>11122</v>
      </c>
      <c r="C4" s="6">
        <v>10</v>
      </c>
      <c r="D4" s="10">
        <v>15</v>
      </c>
      <c r="E4" s="10">
        <v>1</v>
      </c>
      <c r="F4" s="10">
        <v>23</v>
      </c>
      <c r="G4" s="3">
        <f t="shared" ref="G4:G39" si="0">C4+D4+E4+F4</f>
        <v>49</v>
      </c>
      <c r="H4" s="11">
        <f t="shared" ref="H4:H39" si="1">G4*1000/B4</f>
        <v>4.4056824312174072</v>
      </c>
      <c r="I4" s="6">
        <v>457</v>
      </c>
      <c r="J4" s="12">
        <f t="shared" ref="J4:J39" si="2">I4/B4</f>
        <v>4.1089732062578675E-2</v>
      </c>
      <c r="K4" s="13">
        <v>2204</v>
      </c>
      <c r="L4" s="12">
        <f t="shared" ref="L4:L39" si="3">K4/B4</f>
        <v>0.19816579751843194</v>
      </c>
      <c r="M4" s="13">
        <v>914</v>
      </c>
      <c r="N4" s="12">
        <f t="shared" ref="N4:N39" si="4">M4/B4</f>
        <v>8.217946412515735E-2</v>
      </c>
      <c r="O4" s="6">
        <v>6</v>
      </c>
      <c r="P4" s="12">
        <f t="shared" ref="P4:P39" si="5">O4/B4</f>
        <v>5.3947131810825396E-4</v>
      </c>
      <c r="Q4" s="13">
        <v>4</v>
      </c>
      <c r="R4" s="12">
        <f t="shared" ref="R4:R39" si="6">Q4/B4</f>
        <v>3.596475454055026E-4</v>
      </c>
      <c r="S4" s="6">
        <v>6768</v>
      </c>
      <c r="T4" s="12">
        <f t="shared" ref="T4:T39" si="7">S4/B4</f>
        <v>0.60852364682611038</v>
      </c>
      <c r="U4" s="6">
        <v>3</v>
      </c>
      <c r="V4" s="12">
        <f t="shared" ref="V4:V39" si="8">U4/B4</f>
        <v>2.6973565905412698E-4</v>
      </c>
      <c r="W4" s="6">
        <v>0</v>
      </c>
      <c r="X4" s="12">
        <f t="shared" ref="X4:X39" si="9">W4/B4</f>
        <v>0</v>
      </c>
      <c r="Y4" s="6">
        <v>2</v>
      </c>
      <c r="Z4" s="12">
        <f t="shared" ref="Z4:Z39" si="10">Y4/B4</f>
        <v>1.798237727027513E-4</v>
      </c>
    </row>
    <row r="5" spans="1:26" s="7" customFormat="1">
      <c r="A5" s="14" t="s">
        <v>29</v>
      </c>
      <c r="B5" s="15">
        <v>32999</v>
      </c>
      <c r="C5" s="6">
        <v>18</v>
      </c>
      <c r="D5" s="10">
        <v>29</v>
      </c>
      <c r="E5" s="10">
        <v>4</v>
      </c>
      <c r="F5" s="10">
        <v>150</v>
      </c>
      <c r="G5" s="3">
        <f t="shared" si="0"/>
        <v>201</v>
      </c>
      <c r="H5" s="11">
        <f t="shared" si="1"/>
        <v>6.0910936695051365</v>
      </c>
      <c r="I5" s="6">
        <v>10990</v>
      </c>
      <c r="J5" s="12">
        <f t="shared" si="2"/>
        <v>0.33304039516348982</v>
      </c>
      <c r="K5" s="13">
        <v>25399</v>
      </c>
      <c r="L5" s="12">
        <f t="shared" si="3"/>
        <v>0.76968999060577592</v>
      </c>
      <c r="M5" s="13">
        <v>141736</v>
      </c>
      <c r="N5" s="12">
        <f t="shared" si="4"/>
        <v>4.2951604594078612</v>
      </c>
      <c r="O5" s="6">
        <v>866</v>
      </c>
      <c r="P5" s="12">
        <f t="shared" si="5"/>
        <v>2.6243219491499742E-2</v>
      </c>
      <c r="Q5" s="13">
        <v>623</v>
      </c>
      <c r="R5" s="12">
        <f t="shared" si="6"/>
        <v>1.8879359980605474E-2</v>
      </c>
      <c r="S5" s="6">
        <v>31259</v>
      </c>
      <c r="T5" s="12">
        <f t="shared" si="7"/>
        <v>0.94727112942816449</v>
      </c>
      <c r="U5" s="6">
        <v>5918</v>
      </c>
      <c r="V5" s="12">
        <f t="shared" si="8"/>
        <v>0.17933876784144975</v>
      </c>
      <c r="W5" s="6">
        <v>0</v>
      </c>
      <c r="X5" s="12">
        <f t="shared" si="9"/>
        <v>0</v>
      </c>
      <c r="Y5" s="6">
        <v>5876</v>
      </c>
      <c r="Z5" s="12">
        <f t="shared" si="10"/>
        <v>0.17806600200006062</v>
      </c>
    </row>
    <row r="6" spans="1:26" s="7" customFormat="1">
      <c r="A6" s="14" t="s">
        <v>30</v>
      </c>
      <c r="B6" s="15">
        <v>5509</v>
      </c>
      <c r="C6" s="6">
        <v>5</v>
      </c>
      <c r="D6" s="10">
        <v>11</v>
      </c>
      <c r="E6" s="10"/>
      <c r="F6" s="10">
        <v>20</v>
      </c>
      <c r="G6" s="3">
        <f t="shared" si="0"/>
        <v>36</v>
      </c>
      <c r="H6" s="11">
        <f t="shared" si="1"/>
        <v>6.5347612996914144</v>
      </c>
      <c r="I6" s="6">
        <v>562</v>
      </c>
      <c r="J6" s="12">
        <f t="shared" si="2"/>
        <v>0.10201488473407153</v>
      </c>
      <c r="K6" s="13">
        <v>3104</v>
      </c>
      <c r="L6" s="12">
        <f t="shared" si="3"/>
        <v>0.56344164095117077</v>
      </c>
      <c r="M6" s="13">
        <v>13494</v>
      </c>
      <c r="N6" s="12">
        <f t="shared" si="4"/>
        <v>2.4494463605009984</v>
      </c>
      <c r="O6" s="6">
        <v>1319</v>
      </c>
      <c r="P6" s="12">
        <f t="shared" si="5"/>
        <v>0.23942639317480485</v>
      </c>
      <c r="Q6" s="13">
        <v>0</v>
      </c>
      <c r="R6" s="12">
        <f t="shared" si="6"/>
        <v>0</v>
      </c>
      <c r="S6" s="6">
        <v>2989</v>
      </c>
      <c r="T6" s="12">
        <f t="shared" si="7"/>
        <v>0.54256670902160098</v>
      </c>
      <c r="U6" s="6">
        <v>0</v>
      </c>
      <c r="V6" s="12">
        <f t="shared" si="8"/>
        <v>0</v>
      </c>
      <c r="W6" s="6">
        <v>281</v>
      </c>
      <c r="X6" s="12">
        <f t="shared" si="9"/>
        <v>5.1007442367035763E-2</v>
      </c>
      <c r="Y6" s="6">
        <v>0</v>
      </c>
      <c r="Z6" s="12">
        <f t="shared" si="10"/>
        <v>0</v>
      </c>
    </row>
    <row r="7" spans="1:26" s="7" customFormat="1">
      <c r="A7" s="14" t="s">
        <v>31</v>
      </c>
      <c r="B7" s="15">
        <v>34723</v>
      </c>
      <c r="C7" s="6">
        <v>10</v>
      </c>
      <c r="D7" s="10">
        <v>28</v>
      </c>
      <c r="E7" s="10">
        <v>1</v>
      </c>
      <c r="F7" s="10">
        <v>112</v>
      </c>
      <c r="G7" s="3">
        <f t="shared" si="0"/>
        <v>151</v>
      </c>
      <c r="H7" s="11">
        <f t="shared" si="1"/>
        <v>4.3487025890620048</v>
      </c>
      <c r="I7" s="6">
        <v>1934</v>
      </c>
      <c r="J7" s="12">
        <f t="shared" si="2"/>
        <v>5.5697952365867005E-2</v>
      </c>
      <c r="K7" s="13">
        <v>15416</v>
      </c>
      <c r="L7" s="12">
        <f t="shared" si="3"/>
        <v>0.44397085505284684</v>
      </c>
      <c r="M7" s="13">
        <v>11644</v>
      </c>
      <c r="N7" s="12">
        <f t="shared" si="4"/>
        <v>0.33533968839098005</v>
      </c>
      <c r="O7" s="6">
        <v>6765</v>
      </c>
      <c r="P7" s="12">
        <f t="shared" si="5"/>
        <v>0.19482763586095672</v>
      </c>
      <c r="Q7" s="13">
        <v>35</v>
      </c>
      <c r="R7" s="12">
        <f t="shared" si="6"/>
        <v>1.0079774213057628E-3</v>
      </c>
      <c r="S7" s="6">
        <v>20587</v>
      </c>
      <c r="T7" s="12">
        <f t="shared" si="7"/>
        <v>0.59289231921204966</v>
      </c>
      <c r="U7" s="6">
        <v>75</v>
      </c>
      <c r="V7" s="12">
        <f t="shared" si="8"/>
        <v>2.1599516170837775E-3</v>
      </c>
      <c r="W7" s="6">
        <v>0</v>
      </c>
      <c r="X7" s="12">
        <f t="shared" si="9"/>
        <v>0</v>
      </c>
      <c r="Y7" s="6">
        <v>59</v>
      </c>
      <c r="Z7" s="12">
        <f t="shared" si="10"/>
        <v>1.6991619387725714E-3</v>
      </c>
    </row>
    <row r="8" spans="1:26" s="7" customFormat="1">
      <c r="A8" s="14" t="s">
        <v>32</v>
      </c>
      <c r="B8" s="15">
        <v>11353</v>
      </c>
      <c r="C8" s="6">
        <v>10</v>
      </c>
      <c r="D8" s="10">
        <v>22</v>
      </c>
      <c r="E8" s="10"/>
      <c r="F8" s="10">
        <v>43</v>
      </c>
      <c r="G8" s="3">
        <f t="shared" si="0"/>
        <v>75</v>
      </c>
      <c r="H8" s="11">
        <f t="shared" si="1"/>
        <v>6.6061833876508409</v>
      </c>
      <c r="I8" s="6">
        <v>1012</v>
      </c>
      <c r="J8" s="12">
        <f t="shared" si="2"/>
        <v>8.9139434510702012E-2</v>
      </c>
      <c r="K8" s="13">
        <v>8085</v>
      </c>
      <c r="L8" s="12">
        <f t="shared" si="3"/>
        <v>0.71214656918876063</v>
      </c>
      <c r="M8" s="13">
        <v>31322</v>
      </c>
      <c r="N8" s="12">
        <f t="shared" si="4"/>
        <v>2.7589183475733288</v>
      </c>
      <c r="O8" s="6">
        <v>2015</v>
      </c>
      <c r="P8" s="12">
        <f t="shared" si="5"/>
        <v>0.17748612701488592</v>
      </c>
      <c r="Q8" s="13">
        <v>248</v>
      </c>
      <c r="R8" s="12">
        <f t="shared" si="6"/>
        <v>2.1844446401832116E-2</v>
      </c>
      <c r="S8" s="6">
        <v>8668</v>
      </c>
      <c r="T8" s="12">
        <f t="shared" si="7"/>
        <v>0.76349863472209989</v>
      </c>
      <c r="U8" s="6">
        <v>83</v>
      </c>
      <c r="V8" s="12">
        <f t="shared" si="8"/>
        <v>7.3108429490002643E-3</v>
      </c>
      <c r="W8" s="6">
        <v>0</v>
      </c>
      <c r="X8" s="12">
        <f t="shared" si="9"/>
        <v>0</v>
      </c>
      <c r="Y8" s="6">
        <v>81</v>
      </c>
      <c r="Z8" s="12">
        <f t="shared" si="10"/>
        <v>7.1346780586629081E-3</v>
      </c>
    </row>
    <row r="9" spans="1:26" s="7" customFormat="1">
      <c r="A9" s="14" t="s">
        <v>33</v>
      </c>
      <c r="B9" s="15">
        <v>71197</v>
      </c>
      <c r="C9" s="6">
        <v>37</v>
      </c>
      <c r="D9" s="10">
        <v>33</v>
      </c>
      <c r="E9" s="10">
        <v>3</v>
      </c>
      <c r="F9" s="10">
        <v>203</v>
      </c>
      <c r="G9" s="3">
        <f t="shared" si="0"/>
        <v>276</v>
      </c>
      <c r="H9" s="11">
        <f t="shared" si="1"/>
        <v>3.8765678329143083</v>
      </c>
      <c r="I9" s="6">
        <v>9159</v>
      </c>
      <c r="J9" s="12">
        <f t="shared" si="2"/>
        <v>0.12864306080312374</v>
      </c>
      <c r="K9" s="13">
        <v>54782</v>
      </c>
      <c r="L9" s="12">
        <f t="shared" si="3"/>
        <v>0.76944253269098417</v>
      </c>
      <c r="M9" s="13">
        <v>93552</v>
      </c>
      <c r="N9" s="12">
        <f t="shared" si="4"/>
        <v>1.3139879489304325</v>
      </c>
      <c r="O9" s="6">
        <v>5177</v>
      </c>
      <c r="P9" s="12">
        <f t="shared" si="5"/>
        <v>7.2713737938396278E-2</v>
      </c>
      <c r="Q9" s="13">
        <v>12995</v>
      </c>
      <c r="R9" s="12">
        <f t="shared" si="6"/>
        <v>0.18252173546638201</v>
      </c>
      <c r="S9" s="6">
        <v>52615</v>
      </c>
      <c r="T9" s="12">
        <f t="shared" si="7"/>
        <v>0.7390058569883563</v>
      </c>
      <c r="U9" s="6">
        <v>10294</v>
      </c>
      <c r="V9" s="12">
        <f t="shared" si="8"/>
        <v>0.14458474373920249</v>
      </c>
      <c r="W9" s="6">
        <v>1589</v>
      </c>
      <c r="X9" s="12">
        <f t="shared" si="9"/>
        <v>2.2318356110510276E-2</v>
      </c>
      <c r="Y9" s="6">
        <v>9917</v>
      </c>
      <c r="Z9" s="12">
        <f t="shared" si="10"/>
        <v>0.13928957680801157</v>
      </c>
    </row>
    <row r="10" spans="1:26" s="7" customFormat="1">
      <c r="A10" s="14" t="s">
        <v>34</v>
      </c>
      <c r="B10" s="15">
        <v>10970</v>
      </c>
      <c r="C10" s="6">
        <v>10</v>
      </c>
      <c r="D10" s="10">
        <v>16</v>
      </c>
      <c r="E10" s="10"/>
      <c r="F10" s="10">
        <v>22</v>
      </c>
      <c r="G10" s="3">
        <f t="shared" si="0"/>
        <v>48</v>
      </c>
      <c r="H10" s="11">
        <f t="shared" si="1"/>
        <v>4.3755697356426619</v>
      </c>
      <c r="I10" s="6">
        <v>605</v>
      </c>
      <c r="J10" s="12">
        <f t="shared" si="2"/>
        <v>5.5150410209662715E-2</v>
      </c>
      <c r="K10" s="13">
        <v>7494</v>
      </c>
      <c r="L10" s="12">
        <f t="shared" si="3"/>
        <v>0.68313582497721059</v>
      </c>
      <c r="M10" s="13">
        <v>11648</v>
      </c>
      <c r="N10" s="12">
        <f t="shared" si="4"/>
        <v>1.0618049225159525</v>
      </c>
      <c r="O10" s="6">
        <v>1046</v>
      </c>
      <c r="P10" s="12">
        <f t="shared" si="5"/>
        <v>9.535095715587967E-2</v>
      </c>
      <c r="Q10" s="13">
        <v>530</v>
      </c>
      <c r="R10" s="12">
        <f t="shared" si="6"/>
        <v>4.831358249772106E-2</v>
      </c>
      <c r="S10" s="6">
        <v>3759</v>
      </c>
      <c r="T10" s="12">
        <f t="shared" si="7"/>
        <v>0.34266180492251597</v>
      </c>
      <c r="U10" s="6">
        <v>1296</v>
      </c>
      <c r="V10" s="12">
        <f t="shared" si="8"/>
        <v>0.11814038286235187</v>
      </c>
      <c r="W10" s="6">
        <v>158</v>
      </c>
      <c r="X10" s="12">
        <f t="shared" si="9"/>
        <v>1.4402917046490429E-2</v>
      </c>
      <c r="Y10" s="6">
        <v>1362</v>
      </c>
      <c r="Z10" s="12">
        <f t="shared" si="10"/>
        <v>0.12415679124886053</v>
      </c>
    </row>
    <row r="11" spans="1:26" s="7" customFormat="1">
      <c r="A11" s="14" t="s">
        <v>35</v>
      </c>
      <c r="B11" s="15">
        <v>4828</v>
      </c>
      <c r="C11" s="6">
        <v>8</v>
      </c>
      <c r="D11" s="10">
        <v>10</v>
      </c>
      <c r="E11" s="10">
        <v>1</v>
      </c>
      <c r="F11" s="10">
        <v>19</v>
      </c>
      <c r="G11" s="3">
        <f t="shared" si="0"/>
        <v>38</v>
      </c>
      <c r="H11" s="11">
        <f t="shared" si="1"/>
        <v>7.8707539353769675</v>
      </c>
      <c r="I11" s="6">
        <v>665</v>
      </c>
      <c r="J11" s="12">
        <f t="shared" si="2"/>
        <v>0.13773819386909694</v>
      </c>
      <c r="K11" s="13">
        <v>2835</v>
      </c>
      <c r="L11" s="12">
        <f t="shared" si="3"/>
        <v>0.5871996685998343</v>
      </c>
      <c r="M11" s="13">
        <v>6949</v>
      </c>
      <c r="N11" s="12">
        <f t="shared" si="4"/>
        <v>1.4393123446561724</v>
      </c>
      <c r="O11" s="6">
        <v>1420</v>
      </c>
      <c r="P11" s="12">
        <f t="shared" si="5"/>
        <v>0.29411764705882354</v>
      </c>
      <c r="Q11" s="13">
        <v>0</v>
      </c>
      <c r="R11" s="12">
        <f t="shared" si="6"/>
        <v>0</v>
      </c>
      <c r="S11" s="6">
        <v>4085</v>
      </c>
      <c r="T11" s="12">
        <f t="shared" si="7"/>
        <v>0.84610604805302403</v>
      </c>
      <c r="U11" s="6">
        <v>0</v>
      </c>
      <c r="V11" s="12">
        <f t="shared" si="8"/>
        <v>0</v>
      </c>
      <c r="W11" s="6">
        <v>0</v>
      </c>
      <c r="X11" s="12">
        <f t="shared" si="9"/>
        <v>0</v>
      </c>
      <c r="Y11" s="6">
        <v>0</v>
      </c>
      <c r="Z11" s="12">
        <f t="shared" si="10"/>
        <v>0</v>
      </c>
    </row>
    <row r="12" spans="1:26" s="7" customFormat="1">
      <c r="A12" s="14" t="s">
        <v>36</v>
      </c>
      <c r="B12" s="15">
        <v>13740</v>
      </c>
      <c r="C12" s="6">
        <v>10</v>
      </c>
      <c r="D12" s="10">
        <v>21</v>
      </c>
      <c r="E12" s="10">
        <v>2</v>
      </c>
      <c r="F12" s="10">
        <v>48</v>
      </c>
      <c r="G12" s="3">
        <f t="shared" si="0"/>
        <v>81</v>
      </c>
      <c r="H12" s="11">
        <f t="shared" si="1"/>
        <v>5.8951965065502181</v>
      </c>
      <c r="I12" s="6">
        <v>1422</v>
      </c>
      <c r="J12" s="12">
        <f t="shared" si="2"/>
        <v>0.10349344978165939</v>
      </c>
      <c r="K12" s="13">
        <v>6914</v>
      </c>
      <c r="L12" s="12">
        <f t="shared" si="3"/>
        <v>0.50320232896652106</v>
      </c>
      <c r="M12" s="13">
        <v>6582</v>
      </c>
      <c r="N12" s="12">
        <f t="shared" si="4"/>
        <v>0.47903930131004369</v>
      </c>
      <c r="O12" s="6">
        <v>641</v>
      </c>
      <c r="P12" s="12">
        <f t="shared" si="5"/>
        <v>4.6652110625909751E-2</v>
      </c>
      <c r="Q12" s="13">
        <v>6</v>
      </c>
      <c r="R12" s="12">
        <f t="shared" si="6"/>
        <v>4.3668122270742359E-4</v>
      </c>
      <c r="S12" s="6">
        <v>16646</v>
      </c>
      <c r="T12" s="12">
        <f t="shared" si="7"/>
        <v>1.2114992721979621</v>
      </c>
      <c r="U12" s="6">
        <v>1523</v>
      </c>
      <c r="V12" s="12">
        <f t="shared" si="8"/>
        <v>0.11084425036390103</v>
      </c>
      <c r="W12" s="6">
        <v>0</v>
      </c>
      <c r="X12" s="12">
        <f t="shared" si="9"/>
        <v>0</v>
      </c>
      <c r="Y12" s="6">
        <v>1199</v>
      </c>
      <c r="Z12" s="12">
        <f t="shared" si="10"/>
        <v>8.7263464337700145E-2</v>
      </c>
    </row>
    <row r="13" spans="1:26" s="7" customFormat="1">
      <c r="A13" s="14" t="s">
        <v>37</v>
      </c>
      <c r="B13" s="15">
        <v>16078</v>
      </c>
      <c r="C13" s="6">
        <v>10</v>
      </c>
      <c r="D13" s="10">
        <v>22</v>
      </c>
      <c r="E13" s="10">
        <v>3</v>
      </c>
      <c r="F13" s="10">
        <v>48</v>
      </c>
      <c r="G13" s="3">
        <f t="shared" si="0"/>
        <v>83</v>
      </c>
      <c r="H13" s="11">
        <f t="shared" si="1"/>
        <v>5.162333623585023</v>
      </c>
      <c r="I13" s="6">
        <v>2194</v>
      </c>
      <c r="J13" s="12">
        <f t="shared" si="2"/>
        <v>0.1364597586764523</v>
      </c>
      <c r="K13" s="13">
        <v>9562</v>
      </c>
      <c r="L13" s="12">
        <f t="shared" si="3"/>
        <v>0.59472571215325287</v>
      </c>
      <c r="M13" s="13">
        <v>24097</v>
      </c>
      <c r="N13" s="12">
        <f t="shared" si="4"/>
        <v>1.4987560641870878</v>
      </c>
      <c r="O13" s="6">
        <v>4812</v>
      </c>
      <c r="P13" s="12">
        <f t="shared" si="5"/>
        <v>0.29929095658664012</v>
      </c>
      <c r="Q13" s="13">
        <v>0</v>
      </c>
      <c r="R13" s="12">
        <f t="shared" si="6"/>
        <v>0</v>
      </c>
      <c r="S13" s="6">
        <v>7598</v>
      </c>
      <c r="T13" s="12">
        <f t="shared" si="7"/>
        <v>0.47257121532528923</v>
      </c>
      <c r="U13" s="6">
        <v>542</v>
      </c>
      <c r="V13" s="12">
        <f t="shared" si="8"/>
        <v>3.3710660529916656E-2</v>
      </c>
      <c r="W13" s="6">
        <v>5</v>
      </c>
      <c r="X13" s="12">
        <f t="shared" si="9"/>
        <v>3.1098395322801342E-4</v>
      </c>
      <c r="Y13" s="6">
        <v>525</v>
      </c>
      <c r="Z13" s="12">
        <f t="shared" si="10"/>
        <v>3.2653315088941412E-2</v>
      </c>
    </row>
    <row r="14" spans="1:26" s="7" customFormat="1" ht="16.5" customHeight="1">
      <c r="A14" s="14" t="s">
        <v>38</v>
      </c>
      <c r="B14" s="15">
        <v>49407</v>
      </c>
      <c r="C14" s="6">
        <v>15</v>
      </c>
      <c r="D14" s="10">
        <v>65</v>
      </c>
      <c r="E14" s="10">
        <v>4</v>
      </c>
      <c r="F14" s="10">
        <v>105</v>
      </c>
      <c r="G14" s="3">
        <f t="shared" si="0"/>
        <v>189</v>
      </c>
      <c r="H14" s="11">
        <f t="shared" si="1"/>
        <v>3.8253688748557897</v>
      </c>
      <c r="I14" s="6">
        <v>14691</v>
      </c>
      <c r="J14" s="12">
        <f t="shared" si="2"/>
        <v>0.29734652984394921</v>
      </c>
      <c r="K14" s="13">
        <v>53954</v>
      </c>
      <c r="L14" s="12">
        <f t="shared" si="3"/>
        <v>1.0920314935130651</v>
      </c>
      <c r="M14" s="13">
        <v>189070</v>
      </c>
      <c r="N14" s="12">
        <f t="shared" si="4"/>
        <v>3.8267856781427732</v>
      </c>
      <c r="O14" s="6">
        <v>25596</v>
      </c>
      <c r="P14" s="12">
        <f t="shared" si="5"/>
        <v>0.51806424190904121</v>
      </c>
      <c r="Q14" s="13">
        <v>35678</v>
      </c>
      <c r="R14" s="12">
        <f t="shared" si="6"/>
        <v>0.72212439532859718</v>
      </c>
      <c r="S14" s="6">
        <v>412776</v>
      </c>
      <c r="T14" s="12">
        <f t="shared" si="7"/>
        <v>8.3546056226850443</v>
      </c>
      <c r="U14" s="6">
        <v>2610</v>
      </c>
      <c r="V14" s="12">
        <f t="shared" si="8"/>
        <v>5.2826522557532334E-2</v>
      </c>
      <c r="W14" s="6">
        <v>6744</v>
      </c>
      <c r="X14" s="12">
        <f t="shared" si="9"/>
        <v>0.13649887667739388</v>
      </c>
      <c r="Y14" s="6">
        <v>2662</v>
      </c>
      <c r="Z14" s="12">
        <f t="shared" si="10"/>
        <v>5.3879004999291595E-2</v>
      </c>
    </row>
    <row r="15" spans="1:26" s="7" customFormat="1">
      <c r="A15" s="14" t="s">
        <v>39</v>
      </c>
      <c r="B15" s="15">
        <v>20257</v>
      </c>
      <c r="C15" s="6">
        <v>10</v>
      </c>
      <c r="D15" s="10">
        <v>26</v>
      </c>
      <c r="E15" s="10">
        <v>1</v>
      </c>
      <c r="F15" s="10">
        <v>38</v>
      </c>
      <c r="G15" s="3">
        <f t="shared" si="0"/>
        <v>75</v>
      </c>
      <c r="H15" s="11">
        <f t="shared" si="1"/>
        <v>3.7024238534827467</v>
      </c>
      <c r="I15" s="6">
        <v>975</v>
      </c>
      <c r="J15" s="12">
        <f t="shared" si="2"/>
        <v>4.8131510095275706E-2</v>
      </c>
      <c r="K15" s="13">
        <v>10181</v>
      </c>
      <c r="L15" s="12">
        <f t="shared" si="3"/>
        <v>0.50259169669743797</v>
      </c>
      <c r="M15" s="13">
        <v>9146</v>
      </c>
      <c r="N15" s="12">
        <f t="shared" si="4"/>
        <v>0.45149824751937601</v>
      </c>
      <c r="O15" s="6">
        <v>139</v>
      </c>
      <c r="P15" s="12">
        <f t="shared" si="5"/>
        <v>6.8618255417880235E-3</v>
      </c>
      <c r="Q15" s="13">
        <v>120</v>
      </c>
      <c r="R15" s="12">
        <f t="shared" si="6"/>
        <v>5.9238781655723948E-3</v>
      </c>
      <c r="S15" s="6">
        <v>29187</v>
      </c>
      <c r="T15" s="12">
        <f t="shared" si="7"/>
        <v>1.4408352668213458</v>
      </c>
      <c r="U15" s="6">
        <v>285</v>
      </c>
      <c r="V15" s="12">
        <f t="shared" si="8"/>
        <v>1.4069210643234438E-2</v>
      </c>
      <c r="W15" s="6">
        <v>0</v>
      </c>
      <c r="X15" s="12">
        <f t="shared" si="9"/>
        <v>0</v>
      </c>
      <c r="Y15" s="6">
        <v>278</v>
      </c>
      <c r="Z15" s="12">
        <f t="shared" si="10"/>
        <v>1.3723651083576047E-2</v>
      </c>
    </row>
    <row r="16" spans="1:26" s="7" customFormat="1">
      <c r="A16" s="14" t="s">
        <v>40</v>
      </c>
      <c r="B16" s="15">
        <v>25055</v>
      </c>
      <c r="C16" s="6">
        <v>18</v>
      </c>
      <c r="D16" s="10">
        <v>24</v>
      </c>
      <c r="E16" s="10">
        <v>2</v>
      </c>
      <c r="F16" s="10">
        <v>63</v>
      </c>
      <c r="G16" s="3">
        <f t="shared" si="0"/>
        <v>107</v>
      </c>
      <c r="H16" s="11">
        <f t="shared" si="1"/>
        <v>4.2706046697266018</v>
      </c>
      <c r="I16" s="6">
        <v>3269</v>
      </c>
      <c r="J16" s="12">
        <f t="shared" si="2"/>
        <v>0.13047295948912394</v>
      </c>
      <c r="K16" s="13">
        <v>15611</v>
      </c>
      <c r="L16" s="12">
        <f t="shared" si="3"/>
        <v>0.6230692476551587</v>
      </c>
      <c r="M16" s="13">
        <v>66988</v>
      </c>
      <c r="N16" s="12">
        <f t="shared" si="4"/>
        <v>2.6736379964079027</v>
      </c>
      <c r="O16" s="6">
        <v>7590</v>
      </c>
      <c r="P16" s="12">
        <f t="shared" si="5"/>
        <v>0.3029335461983636</v>
      </c>
      <c r="Q16" s="13">
        <v>400</v>
      </c>
      <c r="R16" s="12">
        <f t="shared" si="6"/>
        <v>1.5964877270005985E-2</v>
      </c>
      <c r="S16" s="6">
        <v>14698</v>
      </c>
      <c r="T16" s="12">
        <f t="shared" si="7"/>
        <v>0.58662941528637003</v>
      </c>
      <c r="U16" s="6">
        <v>2748</v>
      </c>
      <c r="V16" s="12">
        <f t="shared" si="8"/>
        <v>0.10967870684494113</v>
      </c>
      <c r="W16" s="6">
        <v>0</v>
      </c>
      <c r="X16" s="12">
        <f t="shared" si="9"/>
        <v>0</v>
      </c>
      <c r="Y16" s="6">
        <v>2635</v>
      </c>
      <c r="Z16" s="12">
        <f t="shared" si="10"/>
        <v>0.10516862901616444</v>
      </c>
    </row>
    <row r="17" spans="1:26" s="7" customFormat="1">
      <c r="A17" s="14" t="s">
        <v>41</v>
      </c>
      <c r="B17" s="15">
        <v>7774</v>
      </c>
      <c r="C17" s="6">
        <v>8</v>
      </c>
      <c r="D17" s="10">
        <v>19</v>
      </c>
      <c r="E17" s="10">
        <v>1</v>
      </c>
      <c r="F17" s="10">
        <v>18</v>
      </c>
      <c r="G17" s="3">
        <f t="shared" si="0"/>
        <v>46</v>
      </c>
      <c r="H17" s="11">
        <f t="shared" si="1"/>
        <v>5.9171597633136095</v>
      </c>
      <c r="I17" s="6">
        <v>806</v>
      </c>
      <c r="J17" s="12">
        <f t="shared" si="2"/>
        <v>0.10367892976588629</v>
      </c>
      <c r="K17" s="13">
        <v>3331</v>
      </c>
      <c r="L17" s="12">
        <f t="shared" si="3"/>
        <v>0.42847954720864417</v>
      </c>
      <c r="M17" s="13">
        <v>2660</v>
      </c>
      <c r="N17" s="12">
        <f t="shared" si="4"/>
        <v>0.34216619500900436</v>
      </c>
      <c r="O17" s="6">
        <v>1823</v>
      </c>
      <c r="P17" s="12">
        <f t="shared" si="5"/>
        <v>0.2344996140982763</v>
      </c>
      <c r="Q17" s="13">
        <v>0</v>
      </c>
      <c r="R17" s="12">
        <f t="shared" si="6"/>
        <v>0</v>
      </c>
      <c r="S17" s="6">
        <v>3933</v>
      </c>
      <c r="T17" s="12">
        <f t="shared" si="7"/>
        <v>0.50591715976331364</v>
      </c>
      <c r="U17" s="6">
        <v>1</v>
      </c>
      <c r="V17" s="12">
        <f t="shared" si="8"/>
        <v>1.2863390789812196E-4</v>
      </c>
      <c r="W17" s="6">
        <v>14</v>
      </c>
      <c r="X17" s="12">
        <f t="shared" si="9"/>
        <v>1.8008747105737071E-3</v>
      </c>
      <c r="Y17" s="6">
        <v>1</v>
      </c>
      <c r="Z17" s="12">
        <f t="shared" si="10"/>
        <v>1.2863390789812196E-4</v>
      </c>
    </row>
    <row r="18" spans="1:26" s="7" customFormat="1">
      <c r="A18" s="14" t="s">
        <v>42</v>
      </c>
      <c r="B18" s="15">
        <v>57475</v>
      </c>
      <c r="C18" s="6">
        <v>19</v>
      </c>
      <c r="D18" s="10">
        <v>35</v>
      </c>
      <c r="E18" s="10">
        <v>3</v>
      </c>
      <c r="F18" s="10">
        <v>203</v>
      </c>
      <c r="G18" s="3">
        <f t="shared" si="0"/>
        <v>260</v>
      </c>
      <c r="H18" s="11">
        <f t="shared" si="1"/>
        <v>4.5237059591126574</v>
      </c>
      <c r="I18" s="6">
        <v>4774</v>
      </c>
      <c r="J18" s="12">
        <f t="shared" si="2"/>
        <v>8.3062200956937796E-2</v>
      </c>
      <c r="K18" s="13">
        <v>34150</v>
      </c>
      <c r="L18" s="12">
        <f t="shared" si="3"/>
        <v>0.59417137886037408</v>
      </c>
      <c r="M18" s="13">
        <v>35085</v>
      </c>
      <c r="N18" s="12">
        <f t="shared" si="4"/>
        <v>0.61043932144410618</v>
      </c>
      <c r="O18" s="6">
        <v>7721</v>
      </c>
      <c r="P18" s="12">
        <f t="shared" si="5"/>
        <v>0.13433666811657241</v>
      </c>
      <c r="Q18" s="13">
        <v>17544</v>
      </c>
      <c r="R18" s="12">
        <f t="shared" si="6"/>
        <v>0.30524575902566331</v>
      </c>
      <c r="S18" s="6">
        <v>21542</v>
      </c>
      <c r="T18" s="12">
        <f t="shared" si="7"/>
        <v>0.37480643758155718</v>
      </c>
      <c r="U18" s="6">
        <v>4797</v>
      </c>
      <c r="V18" s="12">
        <f t="shared" si="8"/>
        <v>8.346237494562854E-2</v>
      </c>
      <c r="W18" s="6">
        <v>0</v>
      </c>
      <c r="X18" s="12">
        <f t="shared" si="9"/>
        <v>0</v>
      </c>
      <c r="Y18" s="6">
        <v>4847</v>
      </c>
      <c r="Z18" s="12">
        <f t="shared" si="10"/>
        <v>8.4332318399304051E-2</v>
      </c>
    </row>
    <row r="19" spans="1:26" s="7" customFormat="1">
      <c r="A19" s="14" t="s">
        <v>43</v>
      </c>
      <c r="B19" s="15">
        <v>82670</v>
      </c>
      <c r="C19" s="6">
        <v>30</v>
      </c>
      <c r="D19" s="10">
        <v>40</v>
      </c>
      <c r="E19" s="10">
        <v>4</v>
      </c>
      <c r="F19" s="10">
        <v>225</v>
      </c>
      <c r="G19" s="3">
        <f t="shared" si="0"/>
        <v>299</v>
      </c>
      <c r="H19" s="11">
        <f t="shared" si="1"/>
        <v>3.6167896455788071</v>
      </c>
      <c r="I19" s="6">
        <v>8691</v>
      </c>
      <c r="J19" s="12">
        <f t="shared" si="2"/>
        <v>0.10512882545058667</v>
      </c>
      <c r="K19" s="13">
        <v>45115</v>
      </c>
      <c r="L19" s="12">
        <f t="shared" si="3"/>
        <v>0.54572396274343782</v>
      </c>
      <c r="M19" s="13">
        <v>112606</v>
      </c>
      <c r="N19" s="12">
        <f t="shared" si="4"/>
        <v>1.3621144308697231</v>
      </c>
      <c r="O19" s="6">
        <v>35898</v>
      </c>
      <c r="P19" s="12">
        <f t="shared" si="5"/>
        <v>0.434232490625378</v>
      </c>
      <c r="Q19" s="13">
        <v>23</v>
      </c>
      <c r="R19" s="12">
        <f t="shared" si="6"/>
        <v>2.7821458812144671E-4</v>
      </c>
      <c r="S19" s="6">
        <v>177825</v>
      </c>
      <c r="T19" s="12">
        <f t="shared" si="7"/>
        <v>2.1510221362041855</v>
      </c>
      <c r="U19" s="6">
        <v>2168</v>
      </c>
      <c r="V19" s="12">
        <f t="shared" si="8"/>
        <v>2.6224749002056368E-2</v>
      </c>
      <c r="W19" s="6">
        <v>0</v>
      </c>
      <c r="X19" s="12">
        <f t="shared" si="9"/>
        <v>0</v>
      </c>
      <c r="Y19" s="6">
        <v>2108</v>
      </c>
      <c r="Z19" s="12">
        <f t="shared" si="10"/>
        <v>2.5498971815652596E-2</v>
      </c>
    </row>
    <row r="20" spans="1:26" s="7" customFormat="1">
      <c r="A20" s="14" t="s">
        <v>44</v>
      </c>
      <c r="B20" s="15">
        <v>10386</v>
      </c>
      <c r="C20" s="6">
        <v>10</v>
      </c>
      <c r="D20" s="10">
        <v>18</v>
      </c>
      <c r="E20" s="10">
        <v>1</v>
      </c>
      <c r="F20" s="10">
        <v>22</v>
      </c>
      <c r="G20" s="3">
        <f t="shared" si="0"/>
        <v>51</v>
      </c>
      <c r="H20" s="11">
        <f t="shared" si="1"/>
        <v>4.9104563835932984</v>
      </c>
      <c r="I20" s="6">
        <v>1313</v>
      </c>
      <c r="J20" s="12">
        <f t="shared" si="2"/>
        <v>0.12642018101290198</v>
      </c>
      <c r="K20" s="13">
        <v>6337</v>
      </c>
      <c r="L20" s="12">
        <f t="shared" si="3"/>
        <v>0.61014827652609283</v>
      </c>
      <c r="M20" s="13">
        <v>23187</v>
      </c>
      <c r="N20" s="12">
        <f t="shared" si="4"/>
        <v>2.2325245522819182</v>
      </c>
      <c r="O20" s="6">
        <v>2305</v>
      </c>
      <c r="P20" s="12">
        <f t="shared" si="5"/>
        <v>0.22193337184671674</v>
      </c>
      <c r="Q20" s="13">
        <v>3745</v>
      </c>
      <c r="R20" s="12">
        <f t="shared" si="6"/>
        <v>0.36058155208935105</v>
      </c>
      <c r="S20" s="6">
        <v>14861</v>
      </c>
      <c r="T20" s="12">
        <f t="shared" si="7"/>
        <v>1.4308684767956865</v>
      </c>
      <c r="U20" s="6">
        <v>449</v>
      </c>
      <c r="V20" s="12">
        <f t="shared" si="8"/>
        <v>4.3231272867321396E-2</v>
      </c>
      <c r="W20" s="6">
        <v>0</v>
      </c>
      <c r="X20" s="12">
        <f t="shared" si="9"/>
        <v>0</v>
      </c>
      <c r="Y20" s="6">
        <v>444</v>
      </c>
      <c r="Z20" s="12">
        <f t="shared" si="10"/>
        <v>4.274985557481225E-2</v>
      </c>
    </row>
    <row r="21" spans="1:26" s="7" customFormat="1">
      <c r="A21" s="14" t="s">
        <v>45</v>
      </c>
      <c r="B21" s="15">
        <v>14161</v>
      </c>
      <c r="C21" s="6">
        <v>12</v>
      </c>
      <c r="D21" s="10">
        <v>19</v>
      </c>
      <c r="E21" s="10"/>
      <c r="F21" s="10">
        <v>22</v>
      </c>
      <c r="G21" s="3">
        <f t="shared" si="0"/>
        <v>53</v>
      </c>
      <c r="H21" s="11">
        <f t="shared" si="1"/>
        <v>3.7426735400042368</v>
      </c>
      <c r="I21" s="6">
        <v>430</v>
      </c>
      <c r="J21" s="12">
        <f t="shared" si="2"/>
        <v>3.036508721135513E-2</v>
      </c>
      <c r="K21" s="13">
        <v>5103</v>
      </c>
      <c r="L21" s="12">
        <f t="shared" si="3"/>
        <v>0.36035590706870985</v>
      </c>
      <c r="M21" s="13">
        <v>2257</v>
      </c>
      <c r="N21" s="12">
        <f t="shared" si="4"/>
        <v>0.15938139961867101</v>
      </c>
      <c r="O21" s="6">
        <v>50</v>
      </c>
      <c r="P21" s="12">
        <f t="shared" si="5"/>
        <v>3.5308240943436198E-3</v>
      </c>
      <c r="Q21" s="13">
        <v>88</v>
      </c>
      <c r="R21" s="12">
        <f t="shared" si="6"/>
        <v>6.2142504060447709E-3</v>
      </c>
      <c r="S21" s="6">
        <v>9130</v>
      </c>
      <c r="T21" s="12">
        <f t="shared" si="7"/>
        <v>0.64472847962714497</v>
      </c>
      <c r="U21" s="6">
        <v>1099</v>
      </c>
      <c r="V21" s="12">
        <f t="shared" si="8"/>
        <v>7.7607513593672767E-2</v>
      </c>
      <c r="W21" s="6">
        <v>0</v>
      </c>
      <c r="X21" s="12">
        <f t="shared" si="9"/>
        <v>0</v>
      </c>
      <c r="Y21" s="6">
        <v>1101</v>
      </c>
      <c r="Z21" s="12">
        <f t="shared" si="10"/>
        <v>7.7748746557446513E-2</v>
      </c>
    </row>
    <row r="22" spans="1:26" s="7" customFormat="1">
      <c r="A22" s="14" t="s">
        <v>46</v>
      </c>
      <c r="B22" s="15">
        <v>27020</v>
      </c>
      <c r="C22" s="6">
        <v>10</v>
      </c>
      <c r="D22" s="10">
        <v>25</v>
      </c>
      <c r="E22" s="10">
        <v>1</v>
      </c>
      <c r="F22" s="10">
        <v>73</v>
      </c>
      <c r="G22" s="3">
        <f t="shared" si="0"/>
        <v>109</v>
      </c>
      <c r="H22" s="11">
        <f t="shared" si="1"/>
        <v>4.0340488527017024</v>
      </c>
      <c r="I22" s="6">
        <v>743</v>
      </c>
      <c r="J22" s="12">
        <f t="shared" si="2"/>
        <v>2.7498149518874908E-2</v>
      </c>
      <c r="K22" s="13">
        <v>15113</v>
      </c>
      <c r="L22" s="12">
        <f t="shared" si="3"/>
        <v>0.55932642487046635</v>
      </c>
      <c r="M22" s="13">
        <v>19645</v>
      </c>
      <c r="N22" s="12">
        <f t="shared" si="4"/>
        <v>0.72705403404885272</v>
      </c>
      <c r="O22" s="6">
        <v>726</v>
      </c>
      <c r="P22" s="12">
        <f t="shared" si="5"/>
        <v>2.6868985936343449E-2</v>
      </c>
      <c r="Q22" s="13">
        <v>128</v>
      </c>
      <c r="R22" s="12">
        <f t="shared" si="6"/>
        <v>4.7372316802368614E-3</v>
      </c>
      <c r="S22" s="6">
        <v>10876</v>
      </c>
      <c r="T22" s="12">
        <f t="shared" si="7"/>
        <v>0.40251665433012584</v>
      </c>
      <c r="U22" s="6">
        <v>1030</v>
      </c>
      <c r="V22" s="12">
        <f t="shared" si="8"/>
        <v>3.8119911176905996E-2</v>
      </c>
      <c r="W22" s="6">
        <v>11</v>
      </c>
      <c r="X22" s="12">
        <f t="shared" si="9"/>
        <v>4.0710584752035527E-4</v>
      </c>
      <c r="Y22" s="6">
        <v>974</v>
      </c>
      <c r="Z22" s="12">
        <f t="shared" si="10"/>
        <v>3.604737231680237E-2</v>
      </c>
    </row>
    <row r="23" spans="1:26" s="7" customFormat="1">
      <c r="A23" s="14" t="s">
        <v>47</v>
      </c>
      <c r="B23" s="15">
        <v>14908</v>
      </c>
      <c r="C23" s="6">
        <v>10</v>
      </c>
      <c r="D23" s="10">
        <v>16</v>
      </c>
      <c r="E23" s="10"/>
      <c r="F23" s="10">
        <v>33</v>
      </c>
      <c r="G23" s="3">
        <f t="shared" si="0"/>
        <v>59</v>
      </c>
      <c r="H23" s="11">
        <f t="shared" si="1"/>
        <v>3.9576066541454251</v>
      </c>
      <c r="I23" s="6">
        <v>153</v>
      </c>
      <c r="J23" s="12">
        <f t="shared" si="2"/>
        <v>1.0262946069224578E-2</v>
      </c>
      <c r="K23" s="13">
        <v>3877</v>
      </c>
      <c r="L23" s="12">
        <f t="shared" si="3"/>
        <v>0.26006171183257309</v>
      </c>
      <c r="M23" s="13">
        <v>8</v>
      </c>
      <c r="N23" s="12">
        <f t="shared" si="4"/>
        <v>5.3662463107056611E-4</v>
      </c>
      <c r="O23" s="6">
        <v>5</v>
      </c>
      <c r="P23" s="12">
        <f t="shared" si="5"/>
        <v>3.3539039441910385E-4</v>
      </c>
      <c r="Q23" s="13">
        <v>101</v>
      </c>
      <c r="R23" s="12">
        <f t="shared" si="6"/>
        <v>6.7748859672658972E-3</v>
      </c>
      <c r="S23" s="6">
        <v>9404</v>
      </c>
      <c r="T23" s="12">
        <f t="shared" si="7"/>
        <v>0.63080225382345045</v>
      </c>
      <c r="U23" s="6">
        <v>641</v>
      </c>
      <c r="V23" s="12">
        <f t="shared" si="8"/>
        <v>4.2997048564529114E-2</v>
      </c>
      <c r="W23" s="6">
        <v>0</v>
      </c>
      <c r="X23" s="12">
        <f t="shared" si="9"/>
        <v>0</v>
      </c>
      <c r="Y23" s="6">
        <v>378</v>
      </c>
      <c r="Z23" s="12">
        <f t="shared" si="10"/>
        <v>2.5355513818084249E-2</v>
      </c>
    </row>
    <row r="24" spans="1:26" s="7" customFormat="1">
      <c r="A24" s="14" t="s">
        <v>48</v>
      </c>
      <c r="B24" s="15">
        <v>4132</v>
      </c>
      <c r="C24" s="6">
        <v>5</v>
      </c>
      <c r="D24" s="10">
        <v>15</v>
      </c>
      <c r="E24" s="10"/>
      <c r="F24" s="10">
        <v>17</v>
      </c>
      <c r="G24" s="3">
        <f t="shared" si="0"/>
        <v>37</v>
      </c>
      <c r="H24" s="11">
        <f t="shared" si="1"/>
        <v>8.9545014520813169</v>
      </c>
      <c r="I24" s="6">
        <v>750</v>
      </c>
      <c r="J24" s="12">
        <f t="shared" si="2"/>
        <v>0.18151016456921587</v>
      </c>
      <c r="K24" s="13">
        <v>2686</v>
      </c>
      <c r="L24" s="12">
        <f t="shared" si="3"/>
        <v>0.65004840271055175</v>
      </c>
      <c r="M24" s="13">
        <v>10587</v>
      </c>
      <c r="N24" s="12">
        <f t="shared" si="4"/>
        <v>2.5621974830590513</v>
      </c>
      <c r="O24" s="6">
        <v>651</v>
      </c>
      <c r="P24" s="12">
        <f t="shared" si="5"/>
        <v>0.15755082284607938</v>
      </c>
      <c r="Q24" s="13">
        <v>0</v>
      </c>
      <c r="R24" s="12">
        <f t="shared" si="6"/>
        <v>0</v>
      </c>
      <c r="S24" s="6">
        <v>13053</v>
      </c>
      <c r="T24" s="12">
        <f t="shared" si="7"/>
        <v>3.1590029041626333</v>
      </c>
      <c r="U24" s="6">
        <v>1</v>
      </c>
      <c r="V24" s="12">
        <f t="shared" si="8"/>
        <v>2.4201355275895451E-4</v>
      </c>
      <c r="W24" s="6">
        <v>0</v>
      </c>
      <c r="X24" s="12">
        <f t="shared" si="9"/>
        <v>0</v>
      </c>
      <c r="Y24" s="6">
        <v>2</v>
      </c>
      <c r="Z24" s="12">
        <f t="shared" si="10"/>
        <v>4.8402710551790902E-4</v>
      </c>
    </row>
    <row r="25" spans="1:26" s="7" customFormat="1">
      <c r="A25" s="14" t="s">
        <v>49</v>
      </c>
      <c r="B25" s="15">
        <v>26154</v>
      </c>
      <c r="C25" s="6">
        <v>44</v>
      </c>
      <c r="D25" s="10">
        <v>27</v>
      </c>
      <c r="E25" s="10">
        <v>2</v>
      </c>
      <c r="F25" s="10">
        <v>38</v>
      </c>
      <c r="G25" s="3">
        <f t="shared" si="0"/>
        <v>111</v>
      </c>
      <c r="H25" s="11">
        <f t="shared" si="1"/>
        <v>4.2440926818077545</v>
      </c>
      <c r="I25" s="6">
        <v>1226</v>
      </c>
      <c r="J25" s="12">
        <f t="shared" si="2"/>
        <v>4.6876194845912669E-2</v>
      </c>
      <c r="K25" s="13">
        <v>16132</v>
      </c>
      <c r="L25" s="12">
        <f t="shared" si="3"/>
        <v>0.61680813642272692</v>
      </c>
      <c r="M25" s="13">
        <v>4612</v>
      </c>
      <c r="N25" s="12">
        <f t="shared" si="4"/>
        <v>0.17634013917565192</v>
      </c>
      <c r="O25" s="6">
        <v>2957</v>
      </c>
      <c r="P25" s="12">
        <f t="shared" si="5"/>
        <v>0.11306109964059034</v>
      </c>
      <c r="Q25" s="13">
        <v>0</v>
      </c>
      <c r="R25" s="12">
        <f t="shared" si="6"/>
        <v>0</v>
      </c>
      <c r="S25" s="6">
        <v>20104</v>
      </c>
      <c r="T25" s="12">
        <f t="shared" si="7"/>
        <v>0.76867783130687461</v>
      </c>
      <c r="U25" s="6">
        <v>3135</v>
      </c>
      <c r="V25" s="12">
        <f t="shared" si="8"/>
        <v>0.11986694195916495</v>
      </c>
      <c r="W25" s="6">
        <v>0</v>
      </c>
      <c r="X25" s="12">
        <f t="shared" si="9"/>
        <v>0</v>
      </c>
      <c r="Y25" s="6">
        <v>3080</v>
      </c>
      <c r="Z25" s="12">
        <f t="shared" si="10"/>
        <v>0.11776401315286381</v>
      </c>
    </row>
    <row r="26" spans="1:26" s="7" customFormat="1">
      <c r="A26" s="14" t="s">
        <v>50</v>
      </c>
      <c r="B26" s="15">
        <v>11814</v>
      </c>
      <c r="C26" s="6">
        <v>10</v>
      </c>
      <c r="D26" s="10">
        <v>19</v>
      </c>
      <c r="E26" s="10">
        <v>2</v>
      </c>
      <c r="F26" s="10">
        <v>28</v>
      </c>
      <c r="G26" s="3">
        <f t="shared" si="0"/>
        <v>59</v>
      </c>
      <c r="H26" s="11">
        <f t="shared" si="1"/>
        <v>4.9940748264770614</v>
      </c>
      <c r="I26" s="6">
        <v>729</v>
      </c>
      <c r="J26" s="12">
        <f t="shared" si="2"/>
        <v>6.1706449974606399E-2</v>
      </c>
      <c r="K26" s="13">
        <v>5308</v>
      </c>
      <c r="L26" s="12">
        <f t="shared" si="3"/>
        <v>0.44929744371085151</v>
      </c>
      <c r="M26" s="13">
        <v>1183</v>
      </c>
      <c r="N26" s="12">
        <f t="shared" si="4"/>
        <v>0.10013543253766717</v>
      </c>
      <c r="O26" s="6">
        <v>1340</v>
      </c>
      <c r="P26" s="12">
        <f t="shared" si="5"/>
        <v>0.11342475029625868</v>
      </c>
      <c r="Q26" s="13">
        <v>11</v>
      </c>
      <c r="R26" s="12">
        <f t="shared" si="6"/>
        <v>9.3109869646182495E-4</v>
      </c>
      <c r="S26" s="6">
        <v>12818</v>
      </c>
      <c r="T26" s="12">
        <f t="shared" si="7"/>
        <v>1.084983917386152</v>
      </c>
      <c r="U26" s="6">
        <v>2</v>
      </c>
      <c r="V26" s="12">
        <f t="shared" si="8"/>
        <v>1.6929067208396818E-4</v>
      </c>
      <c r="W26" s="6">
        <v>0</v>
      </c>
      <c r="X26" s="12">
        <f t="shared" si="9"/>
        <v>0</v>
      </c>
      <c r="Y26" s="6">
        <v>2</v>
      </c>
      <c r="Z26" s="12">
        <f t="shared" si="10"/>
        <v>1.6929067208396818E-4</v>
      </c>
    </row>
    <row r="27" spans="1:26" s="7" customFormat="1">
      <c r="A27" s="14" t="s">
        <v>51</v>
      </c>
      <c r="B27" s="15">
        <v>21994</v>
      </c>
      <c r="C27" s="6">
        <v>32</v>
      </c>
      <c r="D27" s="10">
        <v>21</v>
      </c>
      <c r="E27" s="10">
        <v>1</v>
      </c>
      <c r="F27" s="10">
        <v>73</v>
      </c>
      <c r="G27" s="3">
        <f t="shared" si="0"/>
        <v>127</v>
      </c>
      <c r="H27" s="11">
        <f t="shared" si="1"/>
        <v>5.7743020823861055</v>
      </c>
      <c r="I27" s="6">
        <v>3063</v>
      </c>
      <c r="J27" s="12">
        <f t="shared" si="2"/>
        <v>0.1392652541602255</v>
      </c>
      <c r="K27" s="13">
        <v>16615</v>
      </c>
      <c r="L27" s="12">
        <f t="shared" si="3"/>
        <v>0.75543329999090658</v>
      </c>
      <c r="M27" s="13">
        <v>37587</v>
      </c>
      <c r="N27" s="12">
        <f t="shared" si="4"/>
        <v>1.7089660816586343</v>
      </c>
      <c r="O27" s="6">
        <v>8656</v>
      </c>
      <c r="P27" s="12">
        <f t="shared" si="5"/>
        <v>0.39356188051286717</v>
      </c>
      <c r="Q27" s="13">
        <v>4157</v>
      </c>
      <c r="R27" s="12">
        <f t="shared" si="6"/>
        <v>0.18900609257070111</v>
      </c>
      <c r="S27" s="6">
        <v>34035</v>
      </c>
      <c r="T27" s="12">
        <f t="shared" si="7"/>
        <v>1.5474674911339457</v>
      </c>
      <c r="U27" s="6">
        <v>4187</v>
      </c>
      <c r="V27" s="12">
        <f t="shared" si="8"/>
        <v>0.19037010093661907</v>
      </c>
      <c r="W27" s="6">
        <v>98</v>
      </c>
      <c r="X27" s="12">
        <f t="shared" si="9"/>
        <v>4.4557606619987271E-3</v>
      </c>
      <c r="Y27" s="6">
        <v>4124</v>
      </c>
      <c r="Z27" s="12">
        <f t="shared" si="10"/>
        <v>0.18750568336819132</v>
      </c>
    </row>
    <row r="28" spans="1:26" s="7" customFormat="1">
      <c r="A28" s="14" t="s">
        <v>52</v>
      </c>
      <c r="B28" s="15">
        <v>6113</v>
      </c>
      <c r="C28" s="6">
        <v>8</v>
      </c>
      <c r="D28" s="10">
        <v>16</v>
      </c>
      <c r="E28" s="10"/>
      <c r="F28" s="10">
        <v>19</v>
      </c>
      <c r="G28" s="3">
        <f t="shared" si="0"/>
        <v>43</v>
      </c>
      <c r="H28" s="11">
        <f t="shared" si="1"/>
        <v>7.0341894323572713</v>
      </c>
      <c r="I28" s="6">
        <v>325</v>
      </c>
      <c r="J28" s="12">
        <f t="shared" si="2"/>
        <v>5.316538524456077E-2</v>
      </c>
      <c r="K28" s="13">
        <v>3381</v>
      </c>
      <c r="L28" s="12">
        <f t="shared" si="3"/>
        <v>0.55308359234418447</v>
      </c>
      <c r="M28" s="13">
        <v>8382</v>
      </c>
      <c r="N28" s="12">
        <f t="shared" si="4"/>
        <v>1.3711761819074104</v>
      </c>
      <c r="O28" s="6">
        <v>11</v>
      </c>
      <c r="P28" s="12">
        <f t="shared" si="5"/>
        <v>1.7994438082774415E-3</v>
      </c>
      <c r="Q28" s="13">
        <v>780</v>
      </c>
      <c r="R28" s="12">
        <f t="shared" si="6"/>
        <v>0.12759692458694585</v>
      </c>
      <c r="S28" s="6">
        <v>2382</v>
      </c>
      <c r="T28" s="12">
        <f t="shared" si="7"/>
        <v>0.38966137739244233</v>
      </c>
      <c r="U28" s="6">
        <v>646</v>
      </c>
      <c r="V28" s="12">
        <f t="shared" si="8"/>
        <v>0.10567642728611157</v>
      </c>
      <c r="W28" s="6">
        <v>0</v>
      </c>
      <c r="X28" s="12">
        <f t="shared" si="9"/>
        <v>0</v>
      </c>
      <c r="Y28" s="6">
        <v>608</v>
      </c>
      <c r="Z28" s="12">
        <f t="shared" si="10"/>
        <v>9.9460166857516769E-2</v>
      </c>
    </row>
    <row r="29" spans="1:26" s="7" customFormat="1">
      <c r="A29" s="14" t="s">
        <v>53</v>
      </c>
      <c r="B29" s="15">
        <v>15501</v>
      </c>
      <c r="C29" s="6">
        <v>15</v>
      </c>
      <c r="D29" s="10">
        <v>17</v>
      </c>
      <c r="E29" s="10">
        <v>2</v>
      </c>
      <c r="F29" s="10">
        <v>33</v>
      </c>
      <c r="G29" s="3">
        <f t="shared" si="0"/>
        <v>67</v>
      </c>
      <c r="H29" s="11">
        <f t="shared" si="1"/>
        <v>4.3223017869814848</v>
      </c>
      <c r="I29" s="6">
        <v>810</v>
      </c>
      <c r="J29" s="12">
        <f t="shared" si="2"/>
        <v>5.2254693245597061E-2</v>
      </c>
      <c r="K29" s="13">
        <v>6482</v>
      </c>
      <c r="L29" s="12">
        <f t="shared" si="3"/>
        <v>0.4181665698987162</v>
      </c>
      <c r="M29" s="13">
        <v>2970</v>
      </c>
      <c r="N29" s="12">
        <f t="shared" si="4"/>
        <v>0.19160054190052256</v>
      </c>
      <c r="O29" s="6">
        <v>12</v>
      </c>
      <c r="P29" s="12">
        <f t="shared" si="5"/>
        <v>7.7414360363847496E-4</v>
      </c>
      <c r="Q29" s="13">
        <v>0</v>
      </c>
      <c r="R29" s="12">
        <f t="shared" si="6"/>
        <v>0</v>
      </c>
      <c r="S29" s="6">
        <v>12570</v>
      </c>
      <c r="T29" s="12">
        <f t="shared" si="7"/>
        <v>0.81091542481130252</v>
      </c>
      <c r="U29" s="6">
        <v>0</v>
      </c>
      <c r="V29" s="12">
        <f t="shared" si="8"/>
        <v>0</v>
      </c>
      <c r="W29" s="6">
        <v>1</v>
      </c>
      <c r="X29" s="12">
        <f t="shared" si="9"/>
        <v>6.4511966969872913E-5</v>
      </c>
      <c r="Y29" s="6">
        <v>0</v>
      </c>
      <c r="Z29" s="12">
        <f t="shared" si="10"/>
        <v>0</v>
      </c>
    </row>
    <row r="30" spans="1:26" s="7" customFormat="1">
      <c r="A30" s="14" t="s">
        <v>54</v>
      </c>
      <c r="B30" s="15">
        <v>71384</v>
      </c>
      <c r="C30" s="6">
        <v>44</v>
      </c>
      <c r="D30" s="10">
        <v>28</v>
      </c>
      <c r="E30" s="10">
        <v>2</v>
      </c>
      <c r="F30" s="10">
        <v>84</v>
      </c>
      <c r="G30" s="3">
        <f t="shared" si="0"/>
        <v>158</v>
      </c>
      <c r="H30" s="11">
        <f t="shared" si="1"/>
        <v>2.2133811498374985</v>
      </c>
      <c r="I30" s="6">
        <v>1159</v>
      </c>
      <c r="J30" s="12">
        <f t="shared" si="2"/>
        <v>1.623613134595988E-2</v>
      </c>
      <c r="K30" s="13">
        <v>23475</v>
      </c>
      <c r="L30" s="12">
        <f t="shared" si="3"/>
        <v>0.32885520564832454</v>
      </c>
      <c r="M30" s="13">
        <v>4419</v>
      </c>
      <c r="N30" s="12">
        <f t="shared" si="4"/>
        <v>6.190462848817662E-2</v>
      </c>
      <c r="O30" s="6">
        <v>101</v>
      </c>
      <c r="P30" s="12">
        <f t="shared" si="5"/>
        <v>1.414882886921439E-3</v>
      </c>
      <c r="Q30" s="13">
        <v>36</v>
      </c>
      <c r="R30" s="12">
        <f t="shared" si="6"/>
        <v>5.0431469236803764E-4</v>
      </c>
      <c r="S30" s="6">
        <v>42714</v>
      </c>
      <c r="T30" s="12">
        <f t="shared" si="7"/>
        <v>0.59836938249467664</v>
      </c>
      <c r="U30" s="6">
        <v>4858</v>
      </c>
      <c r="V30" s="12">
        <f t="shared" si="8"/>
        <v>6.8054465986775753E-2</v>
      </c>
      <c r="W30" s="6">
        <v>0</v>
      </c>
      <c r="X30" s="12">
        <f t="shared" si="9"/>
        <v>0</v>
      </c>
      <c r="Y30" s="6">
        <v>4867</v>
      </c>
      <c r="Z30" s="12">
        <f t="shared" si="10"/>
        <v>6.8180544659867753E-2</v>
      </c>
    </row>
    <row r="31" spans="1:26" s="7" customFormat="1">
      <c r="A31" s="14" t="s">
        <v>55</v>
      </c>
      <c r="B31" s="15">
        <v>5573</v>
      </c>
      <c r="C31" s="6">
        <v>5</v>
      </c>
      <c r="D31" s="10">
        <v>14</v>
      </c>
      <c r="E31" s="10"/>
      <c r="F31" s="10">
        <v>23</v>
      </c>
      <c r="G31" s="3">
        <f t="shared" si="0"/>
        <v>42</v>
      </c>
      <c r="H31" s="11">
        <f t="shared" si="1"/>
        <v>7.5363359052574914</v>
      </c>
      <c r="I31" s="6">
        <v>519</v>
      </c>
      <c r="J31" s="12">
        <f t="shared" si="2"/>
        <v>9.3127579400681865E-2</v>
      </c>
      <c r="K31" s="13">
        <v>4783</v>
      </c>
      <c r="L31" s="12">
        <f t="shared" si="3"/>
        <v>0.85824511035349005</v>
      </c>
      <c r="M31" s="13">
        <v>24284</v>
      </c>
      <c r="N31" s="12">
        <f t="shared" si="4"/>
        <v>4.3574376457922126</v>
      </c>
      <c r="O31" s="6">
        <v>227</v>
      </c>
      <c r="P31" s="12">
        <f t="shared" si="5"/>
        <v>4.0732101202225014E-2</v>
      </c>
      <c r="Q31" s="13">
        <v>0</v>
      </c>
      <c r="R31" s="12">
        <f t="shared" si="6"/>
        <v>0</v>
      </c>
      <c r="S31" s="6">
        <v>4116</v>
      </c>
      <c r="T31" s="12">
        <f t="shared" si="7"/>
        <v>0.73856091871523422</v>
      </c>
      <c r="U31" s="6">
        <v>4</v>
      </c>
      <c r="V31" s="12">
        <f t="shared" si="8"/>
        <v>7.1774627669118972E-4</v>
      </c>
      <c r="W31" s="6">
        <v>0</v>
      </c>
      <c r="X31" s="12">
        <f t="shared" si="9"/>
        <v>0</v>
      </c>
      <c r="Y31" s="6">
        <v>2</v>
      </c>
      <c r="Z31" s="12">
        <f t="shared" si="10"/>
        <v>3.5887313834559486E-4</v>
      </c>
    </row>
    <row r="32" spans="1:26" s="7" customFormat="1">
      <c r="A32" s="14" t="s">
        <v>56</v>
      </c>
      <c r="B32" s="15">
        <v>11857</v>
      </c>
      <c r="C32" s="6">
        <v>10</v>
      </c>
      <c r="D32" s="10">
        <v>15</v>
      </c>
      <c r="E32" s="10">
        <v>1</v>
      </c>
      <c r="F32" s="10">
        <v>29</v>
      </c>
      <c r="G32" s="3">
        <f t="shared" si="0"/>
        <v>55</v>
      </c>
      <c r="H32" s="11">
        <f t="shared" si="1"/>
        <v>4.6386101037361893</v>
      </c>
      <c r="I32" s="6">
        <v>1209</v>
      </c>
      <c r="J32" s="12">
        <f t="shared" si="2"/>
        <v>0.10196508391667369</v>
      </c>
      <c r="K32" s="13">
        <v>7978</v>
      </c>
      <c r="L32" s="12">
        <f t="shared" si="3"/>
        <v>0.67285148013831497</v>
      </c>
      <c r="M32" s="13">
        <v>12328</v>
      </c>
      <c r="N32" s="12">
        <f t="shared" si="4"/>
        <v>1.0397233701610862</v>
      </c>
      <c r="O32" s="6">
        <v>2488</v>
      </c>
      <c r="P32" s="12">
        <f t="shared" si="5"/>
        <v>0.20983385341992072</v>
      </c>
      <c r="Q32" s="13">
        <v>4040</v>
      </c>
      <c r="R32" s="12">
        <f t="shared" si="6"/>
        <v>0.34072699671080375</v>
      </c>
      <c r="S32" s="6">
        <v>12334</v>
      </c>
      <c r="T32" s="12">
        <f t="shared" si="7"/>
        <v>1.0402294003542212</v>
      </c>
      <c r="U32" s="6">
        <v>1079</v>
      </c>
      <c r="V32" s="12">
        <f t="shared" si="8"/>
        <v>9.1001096398751799E-2</v>
      </c>
      <c r="W32" s="6">
        <v>0</v>
      </c>
      <c r="X32" s="12">
        <f t="shared" si="9"/>
        <v>0</v>
      </c>
      <c r="Y32" s="6">
        <v>1079</v>
      </c>
      <c r="Z32" s="12">
        <f t="shared" si="10"/>
        <v>9.1001096398751799E-2</v>
      </c>
    </row>
    <row r="33" spans="1:26" s="7" customFormat="1">
      <c r="A33" s="14" t="s">
        <v>57</v>
      </c>
      <c r="B33" s="15">
        <v>8151</v>
      </c>
      <c r="C33" s="3">
        <v>10</v>
      </c>
      <c r="D33" s="10">
        <v>11</v>
      </c>
      <c r="E33" s="10">
        <v>1</v>
      </c>
      <c r="F33" s="10">
        <v>16</v>
      </c>
      <c r="G33" s="3">
        <f t="shared" si="0"/>
        <v>38</v>
      </c>
      <c r="H33" s="11">
        <f t="shared" si="1"/>
        <v>4.6620046620046622</v>
      </c>
      <c r="I33" s="6">
        <v>610</v>
      </c>
      <c r="J33" s="12">
        <f t="shared" si="2"/>
        <v>7.4837443258495895E-2</v>
      </c>
      <c r="K33" s="13">
        <v>5856</v>
      </c>
      <c r="L33" s="12">
        <f t="shared" si="3"/>
        <v>0.7184394552815605</v>
      </c>
      <c r="M33" s="13">
        <v>1086</v>
      </c>
      <c r="N33" s="12">
        <f t="shared" si="4"/>
        <v>0.1332351858667648</v>
      </c>
      <c r="O33" s="6">
        <v>451</v>
      </c>
      <c r="P33" s="12">
        <f t="shared" si="5"/>
        <v>5.5330634278002701E-2</v>
      </c>
      <c r="Q33" s="13">
        <v>0</v>
      </c>
      <c r="R33" s="12">
        <f t="shared" si="6"/>
        <v>0</v>
      </c>
      <c r="S33" s="6">
        <v>8882</v>
      </c>
      <c r="T33" s="12">
        <f t="shared" si="7"/>
        <v>1.0896822475769845</v>
      </c>
      <c r="U33" s="6">
        <v>0</v>
      </c>
      <c r="V33" s="12">
        <f t="shared" si="8"/>
        <v>0</v>
      </c>
      <c r="W33" s="6">
        <v>0</v>
      </c>
      <c r="X33" s="12">
        <f t="shared" si="9"/>
        <v>0</v>
      </c>
      <c r="Y33" s="6">
        <v>0</v>
      </c>
      <c r="Z33" s="12">
        <f t="shared" si="10"/>
        <v>0</v>
      </c>
    </row>
    <row r="34" spans="1:26" s="7" customFormat="1">
      <c r="A34" s="14" t="s">
        <v>58</v>
      </c>
      <c r="B34" s="15">
        <v>11231</v>
      </c>
      <c r="C34" s="3">
        <v>10</v>
      </c>
      <c r="D34" s="10">
        <v>14</v>
      </c>
      <c r="E34" s="10"/>
      <c r="F34" s="10">
        <v>33</v>
      </c>
      <c r="G34" s="3">
        <f t="shared" si="0"/>
        <v>57</v>
      </c>
      <c r="H34" s="11">
        <f t="shared" si="1"/>
        <v>5.0752381800373962</v>
      </c>
      <c r="I34" s="6">
        <v>1306</v>
      </c>
      <c r="J34" s="12">
        <f t="shared" si="2"/>
        <v>0.11628528180927789</v>
      </c>
      <c r="K34" s="13">
        <v>6568</v>
      </c>
      <c r="L34" s="12">
        <f t="shared" si="3"/>
        <v>0.5848099011664144</v>
      </c>
      <c r="M34" s="13">
        <v>29939</v>
      </c>
      <c r="N34" s="12">
        <f t="shared" si="4"/>
        <v>2.6657465942480636</v>
      </c>
      <c r="O34" s="6">
        <v>122</v>
      </c>
      <c r="P34" s="12">
        <f t="shared" si="5"/>
        <v>1.0862790490606358E-2</v>
      </c>
      <c r="Q34" s="13">
        <v>1204</v>
      </c>
      <c r="R34" s="12">
        <f t="shared" si="6"/>
        <v>0.10720327664500044</v>
      </c>
      <c r="S34" s="6">
        <v>7031</v>
      </c>
      <c r="T34" s="12">
        <f t="shared" si="7"/>
        <v>0.62603508147092868</v>
      </c>
      <c r="U34" s="6">
        <v>1392</v>
      </c>
      <c r="V34" s="12">
        <f t="shared" si="8"/>
        <v>0.12394265871249222</v>
      </c>
      <c r="W34" s="6">
        <v>0</v>
      </c>
      <c r="X34" s="12">
        <f t="shared" si="9"/>
        <v>0</v>
      </c>
      <c r="Y34" s="6">
        <v>1406</v>
      </c>
      <c r="Z34" s="12">
        <f t="shared" si="10"/>
        <v>0.12518920844092243</v>
      </c>
    </row>
    <row r="35" spans="1:26" s="7" customFormat="1">
      <c r="A35" s="14" t="s">
        <v>59</v>
      </c>
      <c r="B35" s="15">
        <v>23093</v>
      </c>
      <c r="C35" s="3">
        <v>10</v>
      </c>
      <c r="D35" s="10">
        <v>22</v>
      </c>
      <c r="E35" s="10">
        <v>3</v>
      </c>
      <c r="F35" s="10">
        <v>15</v>
      </c>
      <c r="G35" s="3">
        <f t="shared" si="0"/>
        <v>50</v>
      </c>
      <c r="H35" s="11">
        <f t="shared" si="1"/>
        <v>2.1651582730697614</v>
      </c>
      <c r="I35" s="6">
        <v>1604</v>
      </c>
      <c r="J35" s="12">
        <f t="shared" si="2"/>
        <v>6.9458277400077942E-2</v>
      </c>
      <c r="K35" s="13">
        <v>13075</v>
      </c>
      <c r="L35" s="12">
        <f t="shared" si="3"/>
        <v>0.56618888840774262</v>
      </c>
      <c r="M35" s="13">
        <v>19505</v>
      </c>
      <c r="N35" s="12">
        <f t="shared" si="4"/>
        <v>0.84462824232451394</v>
      </c>
      <c r="O35" s="6">
        <v>6660</v>
      </c>
      <c r="P35" s="12">
        <f t="shared" si="5"/>
        <v>0.28839908197289221</v>
      </c>
      <c r="Q35" s="13">
        <v>5</v>
      </c>
      <c r="R35" s="12">
        <f t="shared" si="6"/>
        <v>2.1651582730697615E-4</v>
      </c>
      <c r="S35" s="6">
        <v>42010</v>
      </c>
      <c r="T35" s="12">
        <f t="shared" si="7"/>
        <v>1.8191659810332135</v>
      </c>
      <c r="U35" s="6">
        <v>1228</v>
      </c>
      <c r="V35" s="12">
        <f t="shared" si="8"/>
        <v>5.3176287186593341E-2</v>
      </c>
      <c r="W35" s="6">
        <v>0</v>
      </c>
      <c r="X35" s="12">
        <f t="shared" si="9"/>
        <v>0</v>
      </c>
      <c r="Y35" s="6">
        <v>1147</v>
      </c>
      <c r="Z35" s="12">
        <f t="shared" si="10"/>
        <v>4.9668730784220329E-2</v>
      </c>
    </row>
    <row r="36" spans="1:26" s="7" customFormat="1">
      <c r="A36" s="14" t="s">
        <v>60</v>
      </c>
      <c r="B36" s="15">
        <v>68118</v>
      </c>
      <c r="C36" s="6">
        <v>31</v>
      </c>
      <c r="D36" s="10">
        <v>35</v>
      </c>
      <c r="E36" s="10">
        <v>2</v>
      </c>
      <c r="F36" s="10">
        <v>123</v>
      </c>
      <c r="G36" s="3">
        <f t="shared" si="0"/>
        <v>191</v>
      </c>
      <c r="H36" s="11">
        <f t="shared" si="1"/>
        <v>2.8039578378695791</v>
      </c>
      <c r="I36" s="6">
        <v>6342</v>
      </c>
      <c r="J36" s="12">
        <f t="shared" si="2"/>
        <v>9.3103144543292521E-2</v>
      </c>
      <c r="K36" s="13">
        <v>34830</v>
      </c>
      <c r="L36" s="12">
        <f t="shared" si="3"/>
        <v>0.51131859420417514</v>
      </c>
      <c r="M36" s="13">
        <v>67918</v>
      </c>
      <c r="N36" s="12">
        <f t="shared" si="4"/>
        <v>0.99706391849437737</v>
      </c>
      <c r="O36" s="6">
        <v>20475</v>
      </c>
      <c r="P36" s="12">
        <f t="shared" si="5"/>
        <v>0.30058134413811327</v>
      </c>
      <c r="Q36" s="13">
        <v>10210</v>
      </c>
      <c r="R36" s="12">
        <f t="shared" si="6"/>
        <v>0.14988696086203354</v>
      </c>
      <c r="S36" s="6">
        <v>25187</v>
      </c>
      <c r="T36" s="12">
        <f t="shared" si="7"/>
        <v>0.36975542441058162</v>
      </c>
      <c r="U36" s="6">
        <v>10135</v>
      </c>
      <c r="V36" s="12">
        <f t="shared" si="8"/>
        <v>0.14878593029742507</v>
      </c>
      <c r="W36" s="6">
        <v>1</v>
      </c>
      <c r="X36" s="12">
        <f t="shared" si="9"/>
        <v>1.4680407528112981E-5</v>
      </c>
      <c r="Y36" s="6">
        <v>10112</v>
      </c>
      <c r="Z36" s="12">
        <f t="shared" si="10"/>
        <v>0.14844828092427845</v>
      </c>
    </row>
    <row r="37" spans="1:26">
      <c r="A37" s="14" t="s">
        <v>61</v>
      </c>
      <c r="B37" s="15">
        <v>18451</v>
      </c>
      <c r="C37" s="3">
        <v>10</v>
      </c>
      <c r="D37" s="3">
        <v>18</v>
      </c>
      <c r="E37" s="10">
        <v>1</v>
      </c>
      <c r="F37" s="10">
        <v>31</v>
      </c>
      <c r="G37" s="3">
        <f t="shared" si="0"/>
        <v>60</v>
      </c>
      <c r="H37" s="11">
        <f t="shared" si="1"/>
        <v>3.2518562679529563</v>
      </c>
      <c r="I37" s="6">
        <v>80</v>
      </c>
      <c r="J37" s="12">
        <f t="shared" si="2"/>
        <v>4.335808357270609E-3</v>
      </c>
      <c r="K37" s="13">
        <v>5907</v>
      </c>
      <c r="L37" s="12">
        <f t="shared" si="3"/>
        <v>0.32014524957996854</v>
      </c>
      <c r="M37" s="13">
        <v>718</v>
      </c>
      <c r="N37" s="12">
        <f t="shared" si="4"/>
        <v>3.8913880006503712E-2</v>
      </c>
      <c r="O37" s="6">
        <v>2</v>
      </c>
      <c r="P37" s="12">
        <f t="shared" si="5"/>
        <v>1.0839520893176522E-4</v>
      </c>
      <c r="Q37" s="13">
        <v>0</v>
      </c>
      <c r="R37" s="12">
        <f t="shared" si="6"/>
        <v>0</v>
      </c>
      <c r="S37" s="6">
        <v>17880</v>
      </c>
      <c r="T37" s="12">
        <f t="shared" si="7"/>
        <v>0.96905316784998108</v>
      </c>
      <c r="U37" s="6">
        <v>0</v>
      </c>
      <c r="V37" s="12">
        <f t="shared" si="8"/>
        <v>0</v>
      </c>
      <c r="W37" s="6">
        <v>0</v>
      </c>
      <c r="X37" s="12">
        <f t="shared" si="9"/>
        <v>0</v>
      </c>
      <c r="Y37" s="6">
        <v>0</v>
      </c>
      <c r="Z37" s="12">
        <f t="shared" si="10"/>
        <v>0</v>
      </c>
    </row>
    <row r="38" spans="1:26">
      <c r="A38" s="14" t="s">
        <v>62</v>
      </c>
      <c r="B38" s="15">
        <v>8092</v>
      </c>
      <c r="C38" s="3">
        <v>8</v>
      </c>
      <c r="D38" s="3">
        <v>14</v>
      </c>
      <c r="E38" s="10">
        <v>1</v>
      </c>
      <c r="F38" s="10">
        <v>17</v>
      </c>
      <c r="G38" s="3">
        <f t="shared" si="0"/>
        <v>40</v>
      </c>
      <c r="H38" s="11">
        <f t="shared" si="1"/>
        <v>4.9431537320810675</v>
      </c>
      <c r="I38" s="6">
        <v>697</v>
      </c>
      <c r="J38" s="12">
        <f t="shared" si="2"/>
        <v>8.6134453781512604E-2</v>
      </c>
      <c r="K38" s="13">
        <v>4361</v>
      </c>
      <c r="L38" s="12">
        <f t="shared" si="3"/>
        <v>0.53892733564013839</v>
      </c>
      <c r="M38" s="13">
        <v>12212</v>
      </c>
      <c r="N38" s="12">
        <f t="shared" si="4"/>
        <v>1.5091448344043499</v>
      </c>
      <c r="O38" s="6">
        <v>2168</v>
      </c>
      <c r="P38" s="12">
        <f t="shared" si="5"/>
        <v>0.26791893227879388</v>
      </c>
      <c r="Q38" s="13">
        <v>4</v>
      </c>
      <c r="R38" s="12">
        <f t="shared" si="6"/>
        <v>4.9431537320810673E-4</v>
      </c>
      <c r="S38" s="6">
        <v>4733</v>
      </c>
      <c r="T38" s="12">
        <f t="shared" si="7"/>
        <v>0.58489866534849233</v>
      </c>
      <c r="U38" s="6">
        <v>749</v>
      </c>
      <c r="V38" s="12">
        <f t="shared" si="8"/>
        <v>9.2560553633217996E-2</v>
      </c>
      <c r="W38" s="6">
        <v>69</v>
      </c>
      <c r="X38" s="12">
        <f t="shared" si="9"/>
        <v>8.5269401878398411E-3</v>
      </c>
      <c r="Y38" s="6">
        <v>747</v>
      </c>
      <c r="Z38" s="12">
        <f t="shared" si="10"/>
        <v>9.2313395946613946E-2</v>
      </c>
    </row>
    <row r="39" spans="1:26">
      <c r="A39" s="14" t="s">
        <v>63</v>
      </c>
      <c r="B39" s="3">
        <v>4713</v>
      </c>
      <c r="C39" s="3">
        <v>6</v>
      </c>
      <c r="D39" s="3">
        <v>9</v>
      </c>
      <c r="E39" s="10"/>
      <c r="F39" s="10">
        <v>9</v>
      </c>
      <c r="G39" s="3">
        <f t="shared" si="0"/>
        <v>24</v>
      </c>
      <c r="H39" s="11">
        <f t="shared" si="1"/>
        <v>5.0922978994271162</v>
      </c>
      <c r="I39" s="6">
        <v>1509</v>
      </c>
      <c r="J39" s="12">
        <f t="shared" si="2"/>
        <v>0.32017823042647997</v>
      </c>
      <c r="K39" s="13">
        <v>3113</v>
      </c>
      <c r="L39" s="12">
        <f t="shared" si="3"/>
        <v>0.66051347337152555</v>
      </c>
      <c r="M39" s="13">
        <v>11220</v>
      </c>
      <c r="N39" s="12">
        <f t="shared" si="4"/>
        <v>2.3806492679821769</v>
      </c>
      <c r="O39" s="6">
        <v>1</v>
      </c>
      <c r="P39" s="12">
        <f t="shared" si="5"/>
        <v>2.1217907914279651E-4</v>
      </c>
      <c r="Q39" s="13">
        <v>26</v>
      </c>
      <c r="R39" s="12">
        <f t="shared" si="6"/>
        <v>5.5166560577127096E-3</v>
      </c>
      <c r="S39" s="6">
        <v>5400</v>
      </c>
      <c r="T39" s="12">
        <f t="shared" si="7"/>
        <v>1.1457670273711011</v>
      </c>
      <c r="U39" s="6">
        <v>78</v>
      </c>
      <c r="V39" s="12">
        <f t="shared" si="8"/>
        <v>1.6549968173138127E-2</v>
      </c>
      <c r="W39" s="6">
        <v>0</v>
      </c>
      <c r="X39" s="12">
        <f t="shared" si="9"/>
        <v>0</v>
      </c>
      <c r="Y39" s="6">
        <v>66</v>
      </c>
      <c r="Z39" s="12">
        <f t="shared" si="10"/>
        <v>1.4003819223424571E-2</v>
      </c>
    </row>
    <row r="40" spans="1:26">
      <c r="I40" s="16"/>
    </row>
  </sheetData>
  <autoFilter ref="A1:X39"/>
  <mergeCells count="24">
    <mergeCell ref="B1:G1"/>
    <mergeCell ref="B2:B3"/>
    <mergeCell ref="A2:A3"/>
    <mergeCell ref="D2:E2"/>
    <mergeCell ref="H2:H3"/>
    <mergeCell ref="K2:K3"/>
    <mergeCell ref="J2:J3"/>
    <mergeCell ref="I2:I3"/>
    <mergeCell ref="G2:G3"/>
    <mergeCell ref="N2:N3"/>
    <mergeCell ref="M2:M3"/>
    <mergeCell ref="L2:L3"/>
    <mergeCell ref="Z2:Z3"/>
    <mergeCell ref="Y2:Y3"/>
    <mergeCell ref="S2:S3"/>
    <mergeCell ref="R2:R3"/>
    <mergeCell ref="Q2:Q3"/>
    <mergeCell ref="P2:P3"/>
    <mergeCell ref="O2:O3"/>
    <mergeCell ref="X2:X3"/>
    <mergeCell ref="W2:W3"/>
    <mergeCell ref="V2:V3"/>
    <mergeCell ref="U2:U3"/>
    <mergeCell ref="T2:T3"/>
  </mergeCells>
  <conditionalFormatting sqref="B21 B35:B36">
    <cfRule type="containsText" dxfId="5" priority="6" operator="containsText" text="н*д">
      <formula>NOT(ISERROR(SEARCH("н*д",B21)))</formula>
    </cfRule>
  </conditionalFormatting>
  <conditionalFormatting sqref="B21 B35:B36">
    <cfRule type="containsText" dxfId="4" priority="5" operator="containsText" text="н*д">
      <formula>NOT(ISERROR(SEARCH("н*д",B21)))</formula>
    </cfRule>
  </conditionalFormatting>
  <conditionalFormatting sqref="B21 B35:B36">
    <cfRule type="expression" dxfId="3" priority="4">
      <formula>#REF!+#REF!&lt;&gt;B21</formula>
    </cfRule>
  </conditionalFormatting>
  <conditionalFormatting sqref="S21 S35:S36">
    <cfRule type="containsText" dxfId="2" priority="3" operator="containsText" text="н*д">
      <formula>NOT(ISERROR(SEARCH("н*д",S21)))</formula>
    </cfRule>
  </conditionalFormatting>
  <conditionalFormatting sqref="S21 S35:S36">
    <cfRule type="containsText" dxfId="1" priority="2" operator="containsText" text="н*д">
      <formula>NOT(ISERROR(SEARCH("н*д",S21)))</formula>
    </cfRule>
  </conditionalFormatting>
  <conditionalFormatting sqref="S21 S35:S36">
    <cfRule type="expression" dxfId="0" priority="1">
      <formula>#REF!+#REF!&lt;&gt;S21</formula>
    </cfRule>
  </conditionalFormatting>
  <pageMargins left="0.70000004768371604" right="0.70000004768371604" top="0.75" bottom="0.75" header="0.30000001192092901" footer="0.30000001192092901"/>
  <pageSetup paperSize="9" scale="3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pane xSplit="1" topLeftCell="B1" activePane="topRight" state="frozen"/>
      <selection pane="topRight" activeCell="E19" sqref="E19"/>
    </sheetView>
  </sheetViews>
  <sheetFormatPr defaultColWidth="9.140625" defaultRowHeight="15"/>
  <cols>
    <col min="1" max="1" width="58.5703125" customWidth="1"/>
    <col min="2" max="2" width="10.42578125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  <col min="14" max="14" width="17.5703125" customWidth="1"/>
  </cols>
  <sheetData>
    <row r="1" spans="1:14">
      <c r="B1" s="42" t="s">
        <v>0</v>
      </c>
      <c r="C1" s="40"/>
      <c r="D1" s="40"/>
      <c r="E1" s="41"/>
    </row>
    <row r="2" spans="1:14" s="7" customFormat="1" ht="49.5" customHeight="1">
      <c r="A2" s="3" t="s">
        <v>1</v>
      </c>
      <c r="B2" s="6" t="s">
        <v>3</v>
      </c>
      <c r="C2" s="3" t="s">
        <v>4</v>
      </c>
      <c r="D2" s="3" t="s">
        <v>5</v>
      </c>
      <c r="E2" s="3" t="s">
        <v>6</v>
      </c>
      <c r="F2" s="6" t="s">
        <v>8</v>
      </c>
      <c r="G2" s="6" t="s">
        <v>10</v>
      </c>
      <c r="H2" s="6" t="s">
        <v>12</v>
      </c>
      <c r="I2" s="6" t="s">
        <v>14</v>
      </c>
      <c r="J2" s="6" t="s">
        <v>16</v>
      </c>
      <c r="K2" s="6" t="s">
        <v>18</v>
      </c>
      <c r="L2" s="6" t="s">
        <v>20</v>
      </c>
      <c r="M2" s="6" t="s">
        <v>22</v>
      </c>
      <c r="N2" s="6" t="s">
        <v>24</v>
      </c>
    </row>
    <row r="3" spans="1:14" s="7" customFormat="1" ht="23.25" customHeight="1">
      <c r="A3" s="17" t="s">
        <v>64</v>
      </c>
      <c r="B3" s="4"/>
      <c r="C3" s="3">
        <v>10</v>
      </c>
      <c r="D3" s="3">
        <v>12</v>
      </c>
      <c r="E3" s="3">
        <f t="shared" ref="E3:E14" si="0">B3+C3+D3</f>
        <v>22</v>
      </c>
      <c r="F3" s="6">
        <v>505</v>
      </c>
      <c r="G3" s="6">
        <v>6416</v>
      </c>
      <c r="H3" s="6">
        <v>41879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s="7" customFormat="1">
      <c r="A4" s="14" t="s">
        <v>65</v>
      </c>
      <c r="B4" s="3">
        <v>15</v>
      </c>
      <c r="C4" s="3">
        <v>12</v>
      </c>
      <c r="D4" s="3">
        <v>25</v>
      </c>
      <c r="E4" s="3">
        <f t="shared" si="0"/>
        <v>52</v>
      </c>
      <c r="F4" s="6">
        <v>2869</v>
      </c>
      <c r="G4" s="6">
        <v>38911</v>
      </c>
      <c r="H4" s="6">
        <v>63257</v>
      </c>
      <c r="I4" s="6">
        <v>5587</v>
      </c>
      <c r="J4" s="6">
        <v>19446</v>
      </c>
      <c r="K4" s="6">
        <v>91295</v>
      </c>
      <c r="L4" s="6">
        <v>2686</v>
      </c>
      <c r="M4" s="6">
        <v>0</v>
      </c>
      <c r="N4" s="6">
        <v>2680</v>
      </c>
    </row>
    <row r="5" spans="1:14">
      <c r="A5" s="14" t="s">
        <v>66</v>
      </c>
      <c r="B5" s="3">
        <v>15</v>
      </c>
      <c r="C5" s="3">
        <v>15</v>
      </c>
      <c r="D5" s="3">
        <v>32</v>
      </c>
      <c r="E5" s="3">
        <f t="shared" si="0"/>
        <v>62</v>
      </c>
      <c r="F5" s="6">
        <v>4893</v>
      </c>
      <c r="G5" s="6">
        <v>36102</v>
      </c>
      <c r="H5" s="6">
        <v>73877</v>
      </c>
      <c r="I5" s="6">
        <v>9502</v>
      </c>
      <c r="J5" s="6">
        <v>100365</v>
      </c>
      <c r="K5" s="6">
        <v>42236</v>
      </c>
      <c r="L5" s="6">
        <v>5956</v>
      </c>
      <c r="M5" s="6">
        <v>34</v>
      </c>
      <c r="N5" s="6">
        <v>6031</v>
      </c>
    </row>
    <row r="6" spans="1:14" ht="30">
      <c r="A6" s="14" t="s">
        <v>67</v>
      </c>
      <c r="B6" s="3">
        <v>38</v>
      </c>
      <c r="C6" s="3">
        <v>15</v>
      </c>
      <c r="D6" s="3">
        <v>87</v>
      </c>
      <c r="E6" s="3">
        <f t="shared" si="0"/>
        <v>140</v>
      </c>
      <c r="F6" s="6">
        <v>1133</v>
      </c>
      <c r="G6" s="6">
        <v>11027</v>
      </c>
      <c r="H6" s="6">
        <v>22997</v>
      </c>
      <c r="I6" s="6">
        <v>4073</v>
      </c>
      <c r="J6" s="6">
        <v>58</v>
      </c>
      <c r="K6" s="6">
        <v>12603</v>
      </c>
      <c r="L6" s="6">
        <v>5742</v>
      </c>
      <c r="M6" s="6">
        <v>3</v>
      </c>
      <c r="N6" s="6">
        <v>5545</v>
      </c>
    </row>
    <row r="7" spans="1:14">
      <c r="A7" s="14" t="s">
        <v>68</v>
      </c>
      <c r="B7" s="3"/>
      <c r="C7" s="3">
        <v>28</v>
      </c>
      <c r="D7" s="3">
        <v>68</v>
      </c>
      <c r="E7" s="3">
        <f t="shared" si="0"/>
        <v>96</v>
      </c>
      <c r="F7" s="6">
        <v>2629</v>
      </c>
      <c r="G7" s="6">
        <v>20976</v>
      </c>
      <c r="H7" s="6">
        <v>40617</v>
      </c>
      <c r="I7" s="6">
        <v>583</v>
      </c>
      <c r="J7" s="6">
        <v>200166</v>
      </c>
      <c r="K7" s="6">
        <v>24012</v>
      </c>
      <c r="L7" s="6">
        <v>7252</v>
      </c>
      <c r="M7" s="6">
        <v>0</v>
      </c>
      <c r="N7" s="6">
        <v>7072</v>
      </c>
    </row>
    <row r="8" spans="1:14" ht="30">
      <c r="A8" s="14" t="s">
        <v>69</v>
      </c>
      <c r="B8" s="3"/>
      <c r="C8" s="3">
        <v>26</v>
      </c>
      <c r="D8" s="3">
        <v>11</v>
      </c>
      <c r="E8" s="3">
        <f t="shared" si="0"/>
        <v>37</v>
      </c>
      <c r="F8" s="6">
        <v>237</v>
      </c>
      <c r="G8" s="6">
        <v>2405</v>
      </c>
      <c r="H8" s="6">
        <v>4394</v>
      </c>
      <c r="I8" s="6">
        <v>0</v>
      </c>
      <c r="J8" s="6">
        <v>16016</v>
      </c>
      <c r="K8" s="6">
        <v>19793</v>
      </c>
      <c r="L8" s="6">
        <v>1226</v>
      </c>
      <c r="M8" s="6">
        <v>0</v>
      </c>
      <c r="N8" s="6">
        <v>1226</v>
      </c>
    </row>
    <row r="9" spans="1:14">
      <c r="A9" s="14" t="s">
        <v>70</v>
      </c>
      <c r="B9" s="3">
        <v>30</v>
      </c>
      <c r="C9" s="3">
        <v>30</v>
      </c>
      <c r="D9" s="3">
        <v>32</v>
      </c>
      <c r="E9" s="3">
        <f t="shared" si="0"/>
        <v>92</v>
      </c>
      <c r="F9" s="6">
        <v>3650</v>
      </c>
      <c r="G9" s="6">
        <v>22769</v>
      </c>
      <c r="H9" s="6">
        <v>90266</v>
      </c>
      <c r="I9" s="6">
        <v>4242</v>
      </c>
      <c r="J9" s="6">
        <v>111493</v>
      </c>
      <c r="K9" s="6">
        <v>2354</v>
      </c>
      <c r="L9" s="6">
        <v>21495</v>
      </c>
      <c r="M9" s="6">
        <v>1506</v>
      </c>
      <c r="N9" s="6">
        <v>21620</v>
      </c>
    </row>
    <row r="10" spans="1:14" ht="30">
      <c r="A10" s="14" t="s">
        <v>71</v>
      </c>
      <c r="B10" s="3"/>
      <c r="C10" s="3">
        <v>29</v>
      </c>
      <c r="D10" s="3">
        <v>49</v>
      </c>
      <c r="E10" s="3">
        <f t="shared" si="0"/>
        <v>78</v>
      </c>
      <c r="F10" s="6">
        <v>1456</v>
      </c>
      <c r="G10" s="6">
        <v>10863</v>
      </c>
      <c r="H10" s="6">
        <v>27200</v>
      </c>
      <c r="I10" s="6">
        <v>387</v>
      </c>
      <c r="J10" s="6">
        <v>899</v>
      </c>
      <c r="K10" s="6">
        <v>3607</v>
      </c>
      <c r="L10" s="6">
        <v>542</v>
      </c>
      <c r="M10" s="6">
        <v>0</v>
      </c>
      <c r="N10" s="6">
        <v>488</v>
      </c>
    </row>
    <row r="11" spans="1:14" ht="30">
      <c r="A11" s="14" t="s">
        <v>72</v>
      </c>
      <c r="B11" s="3">
        <v>15</v>
      </c>
      <c r="C11" s="3">
        <v>32</v>
      </c>
      <c r="D11" s="3">
        <v>35</v>
      </c>
      <c r="E11" s="3">
        <f t="shared" si="0"/>
        <v>82</v>
      </c>
      <c r="F11" s="6">
        <v>12362</v>
      </c>
      <c r="G11" s="6">
        <v>96664</v>
      </c>
      <c r="H11" s="6">
        <v>168453</v>
      </c>
      <c r="I11" s="6">
        <v>1693</v>
      </c>
      <c r="J11" s="6">
        <v>14474</v>
      </c>
      <c r="K11" s="6">
        <v>494129</v>
      </c>
      <c r="L11" s="6">
        <v>2790</v>
      </c>
      <c r="M11" s="6">
        <v>578</v>
      </c>
      <c r="N11" s="6">
        <v>2597</v>
      </c>
    </row>
    <row r="12" spans="1:14">
      <c r="A12" s="14" t="s">
        <v>73</v>
      </c>
      <c r="B12" s="18" t="s">
        <v>74</v>
      </c>
      <c r="C12" s="18" t="s">
        <v>74</v>
      </c>
      <c r="D12" s="18">
        <v>24</v>
      </c>
      <c r="E12" s="3">
        <v>24</v>
      </c>
      <c r="F12" s="6">
        <v>1</v>
      </c>
      <c r="G12" s="6">
        <v>0</v>
      </c>
      <c r="H12" s="6">
        <v>0</v>
      </c>
      <c r="I12" s="6">
        <v>19</v>
      </c>
      <c r="J12" s="6">
        <v>50</v>
      </c>
      <c r="K12" s="6">
        <v>0</v>
      </c>
      <c r="L12" s="6">
        <v>35</v>
      </c>
      <c r="M12" s="6">
        <v>0</v>
      </c>
      <c r="N12" s="6">
        <v>23</v>
      </c>
    </row>
    <row r="13" spans="1:14">
      <c r="A13" s="14" t="s">
        <v>75</v>
      </c>
      <c r="B13" s="18" t="s">
        <v>74</v>
      </c>
      <c r="C13" s="18" t="s">
        <v>74</v>
      </c>
      <c r="D13" s="18">
        <v>36</v>
      </c>
      <c r="E13" s="3">
        <v>36</v>
      </c>
      <c r="F13" s="6">
        <v>12</v>
      </c>
      <c r="G13" s="13">
        <v>54</v>
      </c>
      <c r="H13" s="6">
        <v>0</v>
      </c>
      <c r="I13" s="6">
        <v>0</v>
      </c>
      <c r="J13" s="6">
        <v>0</v>
      </c>
      <c r="K13" s="6">
        <v>1358</v>
      </c>
      <c r="L13" s="6">
        <v>0</v>
      </c>
      <c r="M13" s="6">
        <v>0</v>
      </c>
      <c r="N13" s="6">
        <v>0</v>
      </c>
    </row>
    <row r="14" spans="1:14">
      <c r="A14" s="14" t="s">
        <v>76</v>
      </c>
      <c r="B14" s="18" t="s">
        <v>74</v>
      </c>
      <c r="C14" s="18" t="s">
        <v>74</v>
      </c>
      <c r="D14" s="18">
        <v>7</v>
      </c>
      <c r="E14" s="3">
        <v>7</v>
      </c>
      <c r="F14" s="6">
        <v>1</v>
      </c>
      <c r="G14" s="13">
        <v>3</v>
      </c>
      <c r="H14" s="6">
        <v>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</sheetData>
  <mergeCells count="1">
    <mergeCell ref="B1: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pane xSplit="1" topLeftCell="B1" activePane="topRight" state="frozen"/>
      <selection pane="topRight"/>
    </sheetView>
  </sheetViews>
  <sheetFormatPr defaultColWidth="9.140625" defaultRowHeight="15"/>
  <cols>
    <col min="1" max="1" width="44" customWidth="1"/>
    <col min="2" max="2" width="8.140625" style="1" customWidth="1"/>
    <col min="3" max="3" width="10.28515625" customWidth="1"/>
    <col min="4" max="4" width="10.42578125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  <col min="14" max="14" width="16.140625" customWidth="1"/>
  </cols>
  <sheetData>
    <row r="1" spans="1:14">
      <c r="B1" s="33" t="s">
        <v>0</v>
      </c>
      <c r="C1" s="35"/>
      <c r="D1" s="35"/>
      <c r="E1" s="36"/>
    </row>
    <row r="2" spans="1:14" ht="39" customHeight="1">
      <c r="A2" s="3" t="s">
        <v>1</v>
      </c>
      <c r="B2" s="6" t="s">
        <v>3</v>
      </c>
      <c r="C2" s="3" t="s">
        <v>4</v>
      </c>
      <c r="D2" s="3" t="s">
        <v>5</v>
      </c>
      <c r="E2" s="3" t="s">
        <v>6</v>
      </c>
      <c r="F2" s="6" t="s">
        <v>8</v>
      </c>
      <c r="G2" s="6" t="s">
        <v>10</v>
      </c>
      <c r="H2" s="6" t="s">
        <v>12</v>
      </c>
      <c r="I2" s="6" t="s">
        <v>14</v>
      </c>
      <c r="J2" s="6" t="s">
        <v>16</v>
      </c>
      <c r="K2" s="6" t="s">
        <v>18</v>
      </c>
      <c r="L2" s="6" t="s">
        <v>20</v>
      </c>
      <c r="M2" s="6" t="s">
        <v>22</v>
      </c>
      <c r="N2" s="6" t="s">
        <v>24</v>
      </c>
    </row>
    <row r="3" spans="1:14" s="7" customFormat="1">
      <c r="A3" s="14" t="s">
        <v>77</v>
      </c>
      <c r="B3" s="3"/>
      <c r="C3" s="3">
        <v>7</v>
      </c>
      <c r="D3" s="3">
        <v>2</v>
      </c>
      <c r="E3" s="3">
        <f t="shared" ref="E3:E13" si="0">B3+C3+D3</f>
        <v>9</v>
      </c>
      <c r="F3" s="6">
        <v>595</v>
      </c>
      <c r="G3" s="13">
        <v>3790</v>
      </c>
      <c r="H3" s="13">
        <v>8817</v>
      </c>
      <c r="I3" s="6">
        <v>8</v>
      </c>
      <c r="J3" s="19">
        <v>0</v>
      </c>
      <c r="K3" s="6">
        <v>0</v>
      </c>
      <c r="L3" s="19">
        <v>0</v>
      </c>
      <c r="M3" s="6">
        <v>0</v>
      </c>
      <c r="N3" s="20">
        <v>0</v>
      </c>
    </row>
    <row r="4" spans="1:14" s="7" customFormat="1">
      <c r="A4" s="14" t="s">
        <v>78</v>
      </c>
      <c r="B4" s="3"/>
      <c r="C4" s="3">
        <v>15</v>
      </c>
      <c r="D4" s="3">
        <v>7</v>
      </c>
      <c r="E4" s="3">
        <f t="shared" si="0"/>
        <v>22</v>
      </c>
      <c r="F4" s="6">
        <v>1113</v>
      </c>
      <c r="G4" s="13">
        <v>20624</v>
      </c>
      <c r="H4" s="13">
        <v>14786</v>
      </c>
      <c r="I4" s="6">
        <v>1</v>
      </c>
      <c r="J4" s="19">
        <v>0</v>
      </c>
      <c r="K4" s="6">
        <v>559</v>
      </c>
      <c r="L4" s="19">
        <v>0</v>
      </c>
      <c r="M4" s="6">
        <v>46</v>
      </c>
      <c r="N4" s="21">
        <v>0</v>
      </c>
    </row>
    <row r="5" spans="1:14" s="7" customFormat="1">
      <c r="A5" s="14" t="s">
        <v>79</v>
      </c>
      <c r="B5" s="3"/>
      <c r="C5" s="3">
        <v>7</v>
      </c>
      <c r="D5" s="3">
        <v>5</v>
      </c>
      <c r="E5" s="3">
        <f t="shared" si="0"/>
        <v>12</v>
      </c>
      <c r="F5" s="6">
        <v>109</v>
      </c>
      <c r="G5" s="13">
        <v>1141</v>
      </c>
      <c r="H5" s="13">
        <v>971</v>
      </c>
      <c r="I5" s="6">
        <v>0</v>
      </c>
      <c r="J5" s="19">
        <v>0</v>
      </c>
      <c r="K5" s="6">
        <v>1181</v>
      </c>
      <c r="L5" s="19">
        <v>0</v>
      </c>
      <c r="M5" s="6">
        <v>1099</v>
      </c>
      <c r="N5" s="21">
        <v>0</v>
      </c>
    </row>
    <row r="6" spans="1:14" s="7" customFormat="1">
      <c r="A6" s="14" t="s">
        <v>80</v>
      </c>
      <c r="B6" s="3"/>
      <c r="C6" s="3">
        <v>7</v>
      </c>
      <c r="D6" s="3">
        <v>7</v>
      </c>
      <c r="E6" s="3">
        <f t="shared" si="0"/>
        <v>14</v>
      </c>
      <c r="F6" s="6">
        <v>205</v>
      </c>
      <c r="G6" s="13">
        <v>2729</v>
      </c>
      <c r="H6" s="13">
        <v>2655</v>
      </c>
      <c r="I6" s="6">
        <v>0</v>
      </c>
      <c r="J6" s="19">
        <v>0</v>
      </c>
      <c r="K6" s="6">
        <v>3294</v>
      </c>
      <c r="L6" s="19">
        <v>0</v>
      </c>
      <c r="M6" s="6">
        <v>2778</v>
      </c>
      <c r="N6" s="21">
        <v>0</v>
      </c>
    </row>
    <row r="7" spans="1:14" s="7" customFormat="1">
      <c r="A7" s="14" t="s">
        <v>81</v>
      </c>
      <c r="B7" s="3"/>
      <c r="C7" s="3">
        <v>7</v>
      </c>
      <c r="D7" s="3">
        <v>16</v>
      </c>
      <c r="E7" s="3">
        <f t="shared" si="0"/>
        <v>23</v>
      </c>
      <c r="F7" s="6">
        <v>2897</v>
      </c>
      <c r="G7" s="13">
        <v>13356</v>
      </c>
      <c r="H7" s="13">
        <v>50485</v>
      </c>
      <c r="I7" s="6">
        <v>14</v>
      </c>
      <c r="J7" s="19">
        <v>0</v>
      </c>
      <c r="K7" s="6">
        <v>69142</v>
      </c>
      <c r="L7" s="19">
        <v>0</v>
      </c>
      <c r="M7" s="6">
        <v>50876</v>
      </c>
      <c r="N7" s="21">
        <v>0</v>
      </c>
    </row>
    <row r="8" spans="1:14" s="7" customFormat="1">
      <c r="A8" s="14" t="s">
        <v>82</v>
      </c>
      <c r="B8" s="3"/>
      <c r="C8" s="3">
        <v>11</v>
      </c>
      <c r="D8" s="3">
        <v>13</v>
      </c>
      <c r="E8" s="3">
        <f t="shared" si="0"/>
        <v>24</v>
      </c>
      <c r="F8" s="6">
        <v>4008</v>
      </c>
      <c r="G8" s="13">
        <v>20103</v>
      </c>
      <c r="H8" s="13">
        <v>69262</v>
      </c>
      <c r="I8" s="6">
        <v>39</v>
      </c>
      <c r="J8" s="19">
        <v>0</v>
      </c>
      <c r="K8" s="6">
        <v>88819</v>
      </c>
      <c r="L8" s="19">
        <v>0</v>
      </c>
      <c r="M8" s="6">
        <v>68910</v>
      </c>
      <c r="N8" s="21">
        <v>0</v>
      </c>
    </row>
    <row r="9" spans="1:14" s="7" customFormat="1">
      <c r="A9" s="14" t="s">
        <v>83</v>
      </c>
      <c r="B9" s="3"/>
      <c r="C9" s="3">
        <v>11</v>
      </c>
      <c r="D9" s="3">
        <v>7</v>
      </c>
      <c r="E9" s="3">
        <f t="shared" si="0"/>
        <v>18</v>
      </c>
      <c r="F9" s="6">
        <v>1404</v>
      </c>
      <c r="G9" s="13">
        <v>12236</v>
      </c>
      <c r="H9" s="13">
        <v>23175</v>
      </c>
      <c r="I9" s="6">
        <v>5</v>
      </c>
      <c r="J9" s="19">
        <v>0</v>
      </c>
      <c r="K9" s="6">
        <v>3108</v>
      </c>
      <c r="L9" s="19">
        <v>0</v>
      </c>
      <c r="M9" s="6">
        <v>3132</v>
      </c>
      <c r="N9" s="21">
        <v>0</v>
      </c>
    </row>
    <row r="10" spans="1:14" s="7" customFormat="1">
      <c r="A10" s="14" t="s">
        <v>84</v>
      </c>
      <c r="B10" s="3"/>
      <c r="C10" s="3">
        <v>11</v>
      </c>
      <c r="D10" s="3">
        <v>2</v>
      </c>
      <c r="E10" s="3">
        <f t="shared" si="0"/>
        <v>13</v>
      </c>
      <c r="F10" s="6">
        <v>3522</v>
      </c>
      <c r="G10" s="13">
        <v>22119</v>
      </c>
      <c r="H10" s="13">
        <v>67403</v>
      </c>
      <c r="I10" s="6">
        <v>160</v>
      </c>
      <c r="J10" s="19">
        <v>0</v>
      </c>
      <c r="K10" s="6">
        <v>69241</v>
      </c>
      <c r="L10" s="19">
        <v>0</v>
      </c>
      <c r="M10" s="6">
        <v>57480</v>
      </c>
      <c r="N10" s="21">
        <v>0</v>
      </c>
    </row>
    <row r="11" spans="1:14">
      <c r="A11" s="14" t="s">
        <v>85</v>
      </c>
      <c r="B11" s="3"/>
      <c r="C11" s="3">
        <v>7</v>
      </c>
      <c r="D11" s="3">
        <v>7</v>
      </c>
      <c r="E11" s="3">
        <f t="shared" si="0"/>
        <v>14</v>
      </c>
      <c r="F11" s="6">
        <v>1093</v>
      </c>
      <c r="G11" s="13">
        <v>5501</v>
      </c>
      <c r="H11" s="13">
        <v>7650</v>
      </c>
      <c r="I11" s="6">
        <v>0</v>
      </c>
      <c r="J11" s="19">
        <v>0</v>
      </c>
      <c r="K11" s="6">
        <v>37</v>
      </c>
      <c r="L11" s="19">
        <v>0</v>
      </c>
      <c r="M11" s="6">
        <v>87</v>
      </c>
      <c r="N11" s="21">
        <v>0</v>
      </c>
    </row>
    <row r="12" spans="1:14">
      <c r="A12" s="14" t="s">
        <v>86</v>
      </c>
      <c r="B12" s="3"/>
      <c r="C12" s="3">
        <v>7</v>
      </c>
      <c r="D12" s="3">
        <v>10</v>
      </c>
      <c r="E12" s="3">
        <f t="shared" si="0"/>
        <v>17</v>
      </c>
      <c r="F12" s="6">
        <v>3651</v>
      </c>
      <c r="G12" s="13">
        <v>10781</v>
      </c>
      <c r="H12" s="13">
        <v>38049</v>
      </c>
      <c r="I12" s="6">
        <v>0</v>
      </c>
      <c r="J12" s="19">
        <v>0</v>
      </c>
      <c r="K12" s="6">
        <v>102510</v>
      </c>
      <c r="L12" s="19">
        <v>0</v>
      </c>
      <c r="M12" s="6">
        <v>53127</v>
      </c>
      <c r="N12" s="21">
        <v>0</v>
      </c>
    </row>
    <row r="13" spans="1:14">
      <c r="A13" s="14" t="s">
        <v>87</v>
      </c>
      <c r="B13" s="3"/>
      <c r="C13" s="3">
        <v>7</v>
      </c>
      <c r="D13" s="3">
        <v>5</v>
      </c>
      <c r="E13" s="3">
        <f t="shared" si="0"/>
        <v>12</v>
      </c>
      <c r="F13" s="6">
        <v>1919</v>
      </c>
      <c r="G13" s="13">
        <v>9132</v>
      </c>
      <c r="H13" s="13">
        <v>17152</v>
      </c>
      <c r="I13" s="6">
        <v>0</v>
      </c>
      <c r="J13" s="19">
        <v>0</v>
      </c>
      <c r="K13" s="6">
        <v>468</v>
      </c>
      <c r="L13" s="19">
        <v>0</v>
      </c>
      <c r="M13" s="6">
        <v>363</v>
      </c>
      <c r="N13" s="21">
        <v>0</v>
      </c>
    </row>
  </sheetData>
  <mergeCells count="1">
    <mergeCell ref="B1:E1"/>
  </mergeCell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"/>
  <sheetViews>
    <sheetView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9.140625" defaultRowHeight="15"/>
  <cols>
    <col min="1" max="1" width="43.28515625" customWidth="1"/>
    <col min="2" max="2" width="17.28515625" style="1" customWidth="1"/>
    <col min="3" max="3" width="16.28515625" customWidth="1"/>
    <col min="4" max="5" width="14.5703125" customWidth="1"/>
    <col min="7" max="7" width="15" customWidth="1"/>
    <col min="9" max="9" width="16.28515625" customWidth="1"/>
    <col min="10" max="10" width="9.5703125" bestFit="1" customWidth="1"/>
    <col min="11" max="11" width="19.5703125" bestFit="1" customWidth="1"/>
    <col min="12" max="12" width="13.42578125" bestFit="1" customWidth="1"/>
    <col min="13" max="13" width="22.28515625" bestFit="1" customWidth="1"/>
    <col min="14" max="14" width="10.140625" customWidth="1"/>
    <col min="15" max="15" width="19.140625" bestFit="1" customWidth="1"/>
    <col min="16" max="16" width="11.5703125" bestFit="1" customWidth="1"/>
    <col min="17" max="17" width="24.5703125" bestFit="1" customWidth="1"/>
    <col min="18" max="18" width="15.42578125" bestFit="1" customWidth="1"/>
    <col min="19" max="19" width="27.140625" bestFit="1" customWidth="1"/>
    <col min="20" max="20" width="16" customWidth="1"/>
    <col min="21" max="21" width="19.140625" bestFit="1" customWidth="1"/>
    <col min="22" max="22" width="12.5703125" bestFit="1" customWidth="1"/>
    <col min="23" max="23" width="25.5703125" bestFit="1" customWidth="1"/>
    <col min="24" max="24" width="14.28515625" customWidth="1"/>
    <col min="25" max="25" width="23.28515625" customWidth="1"/>
  </cols>
  <sheetData>
    <row r="1" spans="1:25">
      <c r="C1" s="33" t="s">
        <v>0</v>
      </c>
      <c r="D1" s="35"/>
      <c r="E1" s="35"/>
      <c r="F1" s="36"/>
    </row>
    <row r="2" spans="1:25" ht="47.25" customHeight="1">
      <c r="A2" s="3" t="s">
        <v>1</v>
      </c>
      <c r="B2" s="22" t="s">
        <v>88</v>
      </c>
      <c r="C2" s="6" t="s">
        <v>3</v>
      </c>
      <c r="D2" s="3" t="s">
        <v>4</v>
      </c>
      <c r="E2" s="3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</row>
    <row r="3" spans="1:25" s="7" customFormat="1" ht="20.25" customHeight="1">
      <c r="A3" s="23" t="s">
        <v>89</v>
      </c>
      <c r="B3" s="3">
        <v>32365</v>
      </c>
      <c r="C3" s="3">
        <v>28</v>
      </c>
      <c r="D3" s="3">
        <v>30</v>
      </c>
      <c r="E3" s="3">
        <v>47</v>
      </c>
      <c r="F3" s="3">
        <f>C3+D3+E3</f>
        <v>105</v>
      </c>
      <c r="G3" s="24">
        <f>F3*1000/B3</f>
        <v>3.2442453267418507</v>
      </c>
      <c r="H3" s="6">
        <v>3083</v>
      </c>
      <c r="I3" s="25">
        <f>H3/B3</f>
        <v>9.5257222308048825E-2</v>
      </c>
      <c r="J3" s="13">
        <v>33998</v>
      </c>
      <c r="K3" s="24">
        <f>J3/B3</f>
        <v>1.0504557392244709</v>
      </c>
      <c r="L3" s="13">
        <v>54684</v>
      </c>
      <c r="M3" s="25">
        <f>L3/B3</f>
        <v>1.6896029661671559</v>
      </c>
      <c r="N3" s="6">
        <v>3068</v>
      </c>
      <c r="O3" s="25">
        <f>N3/B3</f>
        <v>9.4793758689942845E-2</v>
      </c>
      <c r="P3" s="6">
        <v>19832</v>
      </c>
      <c r="Q3" s="24">
        <f>P3/B3</f>
        <v>0.61276069828518465</v>
      </c>
      <c r="R3" s="6">
        <v>29671</v>
      </c>
      <c r="S3" s="24">
        <f>R3/B3</f>
        <v>0.91676193418816621</v>
      </c>
      <c r="T3" s="6">
        <v>1267</v>
      </c>
      <c r="U3" s="24">
        <f>T3/B3</f>
        <v>3.9147226942685E-2</v>
      </c>
      <c r="V3" s="6">
        <v>3</v>
      </c>
      <c r="W3" s="24">
        <f>V3/B3</f>
        <v>9.2692723621195733E-5</v>
      </c>
      <c r="X3" s="6">
        <v>1275</v>
      </c>
      <c r="Y3" s="24">
        <f>X3/B3</f>
        <v>3.9394407539008185E-2</v>
      </c>
    </row>
    <row r="4" spans="1:25" s="7" customFormat="1" ht="30">
      <c r="A4" s="14" t="s">
        <v>90</v>
      </c>
      <c r="B4" s="3">
        <v>14440</v>
      </c>
      <c r="C4" s="3">
        <v>23</v>
      </c>
      <c r="D4" s="3">
        <v>30</v>
      </c>
      <c r="E4" s="3">
        <v>54</v>
      </c>
      <c r="F4" s="3">
        <f>C4+D4+E4</f>
        <v>107</v>
      </c>
      <c r="G4" s="24">
        <f>F4*1000/B4</f>
        <v>7.4099722991689747</v>
      </c>
      <c r="H4" s="6">
        <v>1287</v>
      </c>
      <c r="I4" s="25">
        <f>H4/B4</f>
        <v>8.9127423822714685E-2</v>
      </c>
      <c r="J4" s="13">
        <v>20658</v>
      </c>
      <c r="K4" s="24">
        <f>J4/B4</f>
        <v>1.4306094182825484</v>
      </c>
      <c r="L4" s="13">
        <v>90052</v>
      </c>
      <c r="M4" s="25">
        <f>L4/B4</f>
        <v>6.2362880886426595</v>
      </c>
      <c r="N4" s="6">
        <v>2877</v>
      </c>
      <c r="O4" s="25">
        <f>N4/B4</f>
        <v>0.19923822714681441</v>
      </c>
      <c r="P4" s="6">
        <v>59256</v>
      </c>
      <c r="Q4" s="24">
        <f>P4/B4</f>
        <v>4.1036011080332413</v>
      </c>
      <c r="R4" s="6">
        <v>93836</v>
      </c>
      <c r="S4" s="24">
        <f>R4/B4</f>
        <v>6.4983379501385041</v>
      </c>
      <c r="T4" s="6">
        <v>4783</v>
      </c>
      <c r="U4" s="24">
        <f>T4/B4</f>
        <v>0.33123268698060943</v>
      </c>
      <c r="V4" s="6">
        <v>2861</v>
      </c>
      <c r="W4" s="24">
        <f>V4/B4</f>
        <v>0.19813019390581718</v>
      </c>
      <c r="X4" s="6">
        <v>4796</v>
      </c>
      <c r="Y4" s="24">
        <f>X4/B4</f>
        <v>0.33213296398891967</v>
      </c>
    </row>
    <row r="5" spans="1:25" s="7" customFormat="1">
      <c r="A5" s="14" t="s">
        <v>91</v>
      </c>
      <c r="B5" s="3"/>
      <c r="C5" s="3">
        <v>56</v>
      </c>
      <c r="D5" s="3">
        <v>34</v>
      </c>
      <c r="E5" s="3">
        <v>183</v>
      </c>
      <c r="F5" s="3">
        <f>C5+D5+E5</f>
        <v>273</v>
      </c>
      <c r="G5" s="24"/>
      <c r="H5" s="6">
        <v>6414</v>
      </c>
      <c r="I5" s="26"/>
      <c r="J5" s="13">
        <v>36242</v>
      </c>
      <c r="K5" s="26"/>
      <c r="L5" s="13">
        <v>93479</v>
      </c>
      <c r="M5" s="26"/>
      <c r="N5" s="6">
        <v>946</v>
      </c>
      <c r="O5" s="26"/>
      <c r="P5" s="6">
        <v>145894</v>
      </c>
      <c r="Q5" s="10"/>
      <c r="R5" s="6">
        <v>103362</v>
      </c>
      <c r="S5" s="26"/>
      <c r="T5" s="6">
        <v>12908</v>
      </c>
      <c r="U5" s="10"/>
      <c r="V5" s="6">
        <v>0</v>
      </c>
      <c r="W5" s="26"/>
      <c r="X5" s="6">
        <v>13026</v>
      </c>
      <c r="Y5" s="24"/>
    </row>
    <row r="6" spans="1:25" s="7" customFormat="1">
      <c r="A6" s="14" t="s">
        <v>92</v>
      </c>
      <c r="B6" s="3">
        <v>20870</v>
      </c>
      <c r="C6" s="3">
        <v>27</v>
      </c>
      <c r="D6" s="3">
        <v>30</v>
      </c>
      <c r="E6" s="3">
        <v>43</v>
      </c>
      <c r="F6" s="3">
        <f>C6+D6+E6</f>
        <v>100</v>
      </c>
      <c r="G6" s="24">
        <f>F6*1000/B6</f>
        <v>4.7915668423574509</v>
      </c>
      <c r="H6" s="6">
        <v>1865</v>
      </c>
      <c r="I6" s="25">
        <f>H6/B6</f>
        <v>8.9362721609966458E-2</v>
      </c>
      <c r="J6" s="13">
        <v>23844</v>
      </c>
      <c r="K6" s="24">
        <f>J6/B6</f>
        <v>1.1425011978917106</v>
      </c>
      <c r="L6" s="13">
        <v>22986</v>
      </c>
      <c r="M6" s="25">
        <f>L6/B6</f>
        <v>1.1013895543842838</v>
      </c>
      <c r="N6" s="6">
        <v>0</v>
      </c>
      <c r="O6" s="25">
        <f>N6/B6</f>
        <v>0</v>
      </c>
      <c r="P6" s="6">
        <v>23644</v>
      </c>
      <c r="Q6" s="24">
        <f>P6/B6</f>
        <v>1.1329180642069956</v>
      </c>
      <c r="R6" s="6">
        <v>21782</v>
      </c>
      <c r="S6" s="24">
        <f>R6/B6</f>
        <v>1.0436990896023</v>
      </c>
      <c r="T6" s="6">
        <v>4742</v>
      </c>
      <c r="U6" s="24">
        <f>T6/B6</f>
        <v>0.22721609966459033</v>
      </c>
      <c r="V6" s="6">
        <v>1620</v>
      </c>
      <c r="W6" s="24">
        <f>V6/B6</f>
        <v>7.7623382846190705E-2</v>
      </c>
      <c r="X6" s="6">
        <v>4705</v>
      </c>
      <c r="Y6" s="24">
        <f>X6/B6</f>
        <v>0.22544321993291808</v>
      </c>
    </row>
  </sheetData>
  <mergeCells count="1">
    <mergeCell ref="C1:F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pane xSplit="1" topLeftCell="B1" activePane="topRight" state="frozen"/>
      <selection pane="topRight"/>
    </sheetView>
  </sheetViews>
  <sheetFormatPr defaultColWidth="9.140625" defaultRowHeight="15"/>
  <cols>
    <col min="1" max="1" width="36" customWidth="1"/>
    <col min="2" max="2" width="11.85546875" customWidth="1"/>
    <col min="3" max="3" width="12.140625" style="27" customWidth="1"/>
    <col min="4" max="4" width="10.7109375" style="27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  <col min="14" max="14" width="18.28515625" customWidth="1"/>
  </cols>
  <sheetData>
    <row r="1" spans="1:14">
      <c r="B1" s="33" t="s">
        <v>0</v>
      </c>
      <c r="C1" s="35"/>
      <c r="D1" s="35"/>
      <c r="E1" s="36"/>
    </row>
    <row r="2" spans="1:14" ht="36.75" customHeight="1">
      <c r="A2" s="3" t="s">
        <v>1</v>
      </c>
      <c r="B2" s="6" t="s">
        <v>3</v>
      </c>
      <c r="C2" s="3" t="s">
        <v>4</v>
      </c>
      <c r="D2" s="3" t="s">
        <v>5</v>
      </c>
      <c r="E2" s="3" t="s">
        <v>6</v>
      </c>
      <c r="F2" s="6" t="s">
        <v>8</v>
      </c>
      <c r="G2" s="6" t="s">
        <v>10</v>
      </c>
      <c r="H2" s="6" t="s">
        <v>12</v>
      </c>
      <c r="I2" s="6" t="s">
        <v>14</v>
      </c>
      <c r="J2" s="6" t="s">
        <v>16</v>
      </c>
      <c r="K2" s="6" t="s">
        <v>18</v>
      </c>
      <c r="L2" s="6" t="s">
        <v>20</v>
      </c>
      <c r="M2" s="6" t="s">
        <v>22</v>
      </c>
      <c r="N2" s="6" t="s">
        <v>24</v>
      </c>
    </row>
    <row r="3" spans="1:14" s="7" customFormat="1">
      <c r="A3" s="14" t="s">
        <v>93</v>
      </c>
      <c r="B3" s="3">
        <v>35</v>
      </c>
      <c r="C3" s="3">
        <v>15</v>
      </c>
      <c r="D3" s="3">
        <v>52</v>
      </c>
      <c r="E3" s="3">
        <f>B3+C3+D3</f>
        <v>102</v>
      </c>
      <c r="F3" s="6">
        <v>1187</v>
      </c>
      <c r="G3" s="13">
        <v>18750</v>
      </c>
      <c r="H3" s="13">
        <v>31943</v>
      </c>
      <c r="I3" s="6">
        <v>115</v>
      </c>
      <c r="J3" s="13">
        <v>0</v>
      </c>
      <c r="K3" s="6">
        <v>38631</v>
      </c>
      <c r="L3" s="6">
        <v>2692</v>
      </c>
      <c r="M3" s="3">
        <v>0</v>
      </c>
      <c r="N3" s="6">
        <v>2651</v>
      </c>
    </row>
    <row r="4" spans="1:14" s="7" customFormat="1">
      <c r="A4" s="14" t="s">
        <v>94</v>
      </c>
      <c r="B4" s="3">
        <v>10</v>
      </c>
      <c r="C4" s="3">
        <v>11</v>
      </c>
      <c r="D4" s="3">
        <v>32</v>
      </c>
      <c r="E4" s="3">
        <f>B4+C4+D4</f>
        <v>53</v>
      </c>
      <c r="F4" s="6">
        <v>714</v>
      </c>
      <c r="G4" s="13">
        <v>3397</v>
      </c>
      <c r="H4" s="13">
        <v>5334</v>
      </c>
      <c r="I4" s="6">
        <v>277</v>
      </c>
      <c r="J4" s="13">
        <v>0</v>
      </c>
      <c r="K4" s="6">
        <v>14214</v>
      </c>
      <c r="L4" s="6">
        <v>190</v>
      </c>
      <c r="M4" s="3">
        <v>0</v>
      </c>
      <c r="N4" s="6">
        <v>27</v>
      </c>
    </row>
    <row r="5" spans="1:14" s="7" customFormat="1">
      <c r="A5" s="14" t="s">
        <v>95</v>
      </c>
      <c r="B5" s="3">
        <v>15</v>
      </c>
      <c r="C5" s="3">
        <v>15</v>
      </c>
      <c r="D5" s="3">
        <v>20</v>
      </c>
      <c r="E5" s="3">
        <f>B5+C5+D5</f>
        <v>50</v>
      </c>
      <c r="F5" s="6">
        <v>805</v>
      </c>
      <c r="G5" s="13">
        <v>6876</v>
      </c>
      <c r="H5" s="13">
        <v>21155</v>
      </c>
      <c r="I5" s="6">
        <v>674</v>
      </c>
      <c r="J5" s="13">
        <v>1</v>
      </c>
      <c r="K5" s="6">
        <v>13532</v>
      </c>
      <c r="L5" s="6">
        <v>2947</v>
      </c>
      <c r="M5" s="3">
        <v>0</v>
      </c>
      <c r="N5" s="6">
        <v>2953</v>
      </c>
    </row>
    <row r="6" spans="1:14" s="7" customFormat="1">
      <c r="A6" s="14" t="s">
        <v>96</v>
      </c>
      <c r="B6" s="3">
        <v>18</v>
      </c>
      <c r="C6" s="3">
        <v>15</v>
      </c>
      <c r="D6" s="3">
        <v>24</v>
      </c>
      <c r="E6" s="3">
        <f>B6+C6+D6</f>
        <v>57</v>
      </c>
      <c r="F6" s="6">
        <v>1111</v>
      </c>
      <c r="G6" s="13">
        <v>11079</v>
      </c>
      <c r="H6" s="13">
        <v>38406</v>
      </c>
      <c r="I6" s="6">
        <v>3704</v>
      </c>
      <c r="J6" s="13">
        <v>17474</v>
      </c>
      <c r="K6" s="6">
        <v>27324</v>
      </c>
      <c r="L6" s="6">
        <v>5609</v>
      </c>
      <c r="M6" s="6">
        <v>2812</v>
      </c>
      <c r="N6" s="6">
        <v>5597</v>
      </c>
    </row>
  </sheetData>
  <mergeCells count="1">
    <mergeCell ref="B1: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9.140625" defaultRowHeight="15"/>
  <cols>
    <col min="1" max="1" width="36.140625" customWidth="1"/>
    <col min="2" max="2" width="16" customWidth="1"/>
    <col min="3" max="3" width="15.85546875" customWidth="1"/>
    <col min="4" max="5" width="13.42578125" customWidth="1"/>
    <col min="6" max="6" width="9.85546875" style="1" customWidth="1"/>
    <col min="7" max="7" width="11.42578125" customWidth="1"/>
    <col min="9" max="9" width="14.28515625" bestFit="1" customWidth="1"/>
    <col min="10" max="10" width="9.5703125" bestFit="1" customWidth="1"/>
    <col min="11" max="11" width="19.5703125" bestFit="1" customWidth="1"/>
    <col min="12" max="12" width="13.42578125" bestFit="1" customWidth="1"/>
    <col min="13" max="13" width="22.28515625" bestFit="1" customWidth="1"/>
    <col min="14" max="14" width="12.140625" customWidth="1"/>
    <col min="15" max="15" width="19.140625" bestFit="1" customWidth="1"/>
    <col min="16" max="16" width="11.5703125" bestFit="1" customWidth="1"/>
    <col min="17" max="17" width="24.5703125" bestFit="1" customWidth="1"/>
    <col min="18" max="18" width="15.42578125" bestFit="1" customWidth="1"/>
    <col min="19" max="19" width="27.140625" bestFit="1" customWidth="1"/>
    <col min="20" max="20" width="9" bestFit="1" customWidth="1"/>
    <col min="21" max="21" width="19.140625" bestFit="1" customWidth="1"/>
    <col min="22" max="22" width="12.5703125" bestFit="1" customWidth="1"/>
    <col min="23" max="23" width="25.5703125" bestFit="1" customWidth="1"/>
    <col min="24" max="24" width="13" customWidth="1"/>
    <col min="25" max="25" width="24.42578125" customWidth="1"/>
  </cols>
  <sheetData>
    <row r="1" spans="1:25">
      <c r="B1" s="1"/>
      <c r="C1" s="33" t="s">
        <v>0</v>
      </c>
      <c r="D1" s="35"/>
      <c r="E1" s="35"/>
      <c r="F1" s="36"/>
    </row>
    <row r="2" spans="1:25" ht="45.75" customHeight="1">
      <c r="A2" s="3" t="s">
        <v>1</v>
      </c>
      <c r="B2" s="22" t="s">
        <v>88</v>
      </c>
      <c r="C2" s="6" t="s">
        <v>3</v>
      </c>
      <c r="D2" s="3" t="s">
        <v>4</v>
      </c>
      <c r="E2" s="3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</row>
    <row r="3" spans="1:25" s="7" customFormat="1" ht="30">
      <c r="A3" s="14" t="s">
        <v>97</v>
      </c>
      <c r="B3" s="3">
        <v>53011</v>
      </c>
      <c r="C3" s="3">
        <v>25</v>
      </c>
      <c r="D3" s="3">
        <v>37</v>
      </c>
      <c r="E3" s="3">
        <v>112</v>
      </c>
      <c r="F3" s="3">
        <f t="shared" ref="F3:F8" si="0">C3+D3+E3</f>
        <v>174</v>
      </c>
      <c r="G3" s="12">
        <f>F3*1000/B3</f>
        <v>3.2823376280394636</v>
      </c>
      <c r="H3" s="6">
        <v>5852</v>
      </c>
      <c r="I3" s="25">
        <f>H3/B3</f>
        <v>0.11039218275452264</v>
      </c>
      <c r="J3" s="13">
        <v>73253</v>
      </c>
      <c r="K3" s="24">
        <f>J3/B3</f>
        <v>1.3818452773952576</v>
      </c>
      <c r="L3" s="6">
        <v>95848</v>
      </c>
      <c r="M3" s="24">
        <f>L3/B3</f>
        <v>1.8080775688064741</v>
      </c>
      <c r="N3" s="6">
        <v>31370</v>
      </c>
      <c r="O3" s="25">
        <f>N3/B3</f>
        <v>0.59176397351493082</v>
      </c>
      <c r="P3" s="6">
        <v>51099</v>
      </c>
      <c r="Q3" s="24">
        <f>P3/B3</f>
        <v>0.96393201411027896</v>
      </c>
      <c r="R3" s="6">
        <v>51417</v>
      </c>
      <c r="S3" s="28">
        <f>R3/B3</f>
        <v>0.96993076908566145</v>
      </c>
      <c r="T3" s="6">
        <v>6606</v>
      </c>
      <c r="U3" s="24">
        <f>T3/B3</f>
        <v>0.12461564580936033</v>
      </c>
      <c r="V3" s="6">
        <v>3371</v>
      </c>
      <c r="W3" s="24">
        <f>V3/B3</f>
        <v>6.3590575540925467E-2</v>
      </c>
      <c r="X3" s="6">
        <v>6650</v>
      </c>
      <c r="Y3" s="12">
        <f>X3/B3</f>
        <v>0.12544566222104847</v>
      </c>
    </row>
    <row r="4" spans="1:25" s="7" customFormat="1">
      <c r="A4" s="14" t="s">
        <v>98</v>
      </c>
      <c r="B4" s="3">
        <v>117402</v>
      </c>
      <c r="C4" s="3"/>
      <c r="D4" s="3">
        <v>37</v>
      </c>
      <c r="E4" s="3">
        <v>467</v>
      </c>
      <c r="F4" s="3">
        <f t="shared" si="0"/>
        <v>504</v>
      </c>
      <c r="G4" s="12">
        <f>F4*1000/B4</f>
        <v>4.2929421985996834</v>
      </c>
      <c r="H4" s="6">
        <v>11904</v>
      </c>
      <c r="I4" s="25">
        <f>H4/B4</f>
        <v>0.1013952062145449</v>
      </c>
      <c r="J4" s="13">
        <v>108223</v>
      </c>
      <c r="K4" s="24">
        <f>J4/B4</f>
        <v>0.92181564198224908</v>
      </c>
      <c r="L4" s="6">
        <v>267705</v>
      </c>
      <c r="M4" s="24">
        <f>L4/B4</f>
        <v>2.2802422445954926</v>
      </c>
      <c r="N4" s="6">
        <v>10465</v>
      </c>
      <c r="O4" s="25">
        <f>N4/B4</f>
        <v>8.9138174818146204E-2</v>
      </c>
      <c r="P4" s="6">
        <v>245593</v>
      </c>
      <c r="Q4" s="24">
        <f>P4/B4</f>
        <v>2.0918979233743888</v>
      </c>
      <c r="R4" s="6">
        <v>131485</v>
      </c>
      <c r="S4" s="28">
        <f>R4/B4</f>
        <v>1.1199553670295226</v>
      </c>
      <c r="T4" s="6">
        <v>10669</v>
      </c>
      <c r="U4" s="24">
        <f>T4/B4</f>
        <v>9.0875794279484168E-2</v>
      </c>
      <c r="V4" s="6">
        <v>18520</v>
      </c>
      <c r="W4" s="24">
        <f>V4/B4</f>
        <v>0.15774859031362329</v>
      </c>
      <c r="X4" s="6">
        <v>10699</v>
      </c>
      <c r="Y4" s="12">
        <f>X4/B4</f>
        <v>9.1131326553210337E-2</v>
      </c>
    </row>
    <row r="5" spans="1:25" s="7" customFormat="1">
      <c r="A5" s="14" t="s">
        <v>99</v>
      </c>
      <c r="B5" s="3">
        <v>117307</v>
      </c>
      <c r="C5" s="3">
        <v>50</v>
      </c>
      <c r="D5" s="3">
        <v>40</v>
      </c>
      <c r="E5" s="3">
        <v>13</v>
      </c>
      <c r="F5" s="3">
        <f t="shared" si="0"/>
        <v>103</v>
      </c>
      <c r="G5" s="12">
        <f>F5*1000/B5</f>
        <v>0.87803796874866802</v>
      </c>
      <c r="H5" s="6">
        <v>11082</v>
      </c>
      <c r="I5" s="25">
        <f>H5/B5</f>
        <v>9.4470065724978056E-2</v>
      </c>
      <c r="J5" s="13">
        <v>75142</v>
      </c>
      <c r="K5" s="24">
        <f>J5/B5</f>
        <v>0.64055853444380983</v>
      </c>
      <c r="L5" s="6">
        <v>213727</v>
      </c>
      <c r="M5" s="24">
        <f>L5/B5</f>
        <v>1.8219458344344328</v>
      </c>
      <c r="N5" s="6">
        <v>178</v>
      </c>
      <c r="O5" s="25">
        <f>N5/B5</f>
        <v>1.5173860042452709E-3</v>
      </c>
      <c r="P5" s="6">
        <v>104125</v>
      </c>
      <c r="Q5" s="24">
        <f>P5/B5</f>
        <v>0.88762818928111709</v>
      </c>
      <c r="R5" s="6">
        <v>481106</v>
      </c>
      <c r="S5" s="28">
        <f>R5/B5</f>
        <v>4.1012556795417154</v>
      </c>
      <c r="T5" s="6">
        <v>13988</v>
      </c>
      <c r="U5" s="24">
        <f>T5/B5</f>
        <v>0.1192426709403531</v>
      </c>
      <c r="V5" s="6">
        <v>906</v>
      </c>
      <c r="W5" s="24">
        <f>V5/B5</f>
        <v>7.7233242687989633E-3</v>
      </c>
      <c r="X5" s="6">
        <v>14030</v>
      </c>
      <c r="Y5" s="12">
        <f>X5/B5</f>
        <v>0.11960070584023119</v>
      </c>
    </row>
    <row r="6" spans="1:25" s="7" customFormat="1">
      <c r="A6" s="14" t="s">
        <v>100</v>
      </c>
      <c r="B6" s="3">
        <v>31000</v>
      </c>
      <c r="C6" s="3">
        <v>15</v>
      </c>
      <c r="D6" s="3">
        <v>26</v>
      </c>
      <c r="E6" s="3">
        <v>22</v>
      </c>
      <c r="F6" s="3">
        <f t="shared" si="0"/>
        <v>63</v>
      </c>
      <c r="G6" s="12">
        <f>F6*1000/B6</f>
        <v>2.032258064516129</v>
      </c>
      <c r="H6" s="6">
        <v>3071</v>
      </c>
      <c r="I6" s="25">
        <f>H6/B6</f>
        <v>9.9064516129032262E-2</v>
      </c>
      <c r="J6" s="13">
        <v>24516</v>
      </c>
      <c r="K6" s="24">
        <f>J6/B6</f>
        <v>0.79083870967741932</v>
      </c>
      <c r="L6" s="6">
        <v>60314</v>
      </c>
      <c r="M6" s="24">
        <f>L6/B6</f>
        <v>1.9456129032258065</v>
      </c>
      <c r="N6" s="6">
        <v>7984</v>
      </c>
      <c r="O6" s="25">
        <f>N6/B6</f>
        <v>0.25754838709677419</v>
      </c>
      <c r="P6" s="6">
        <v>6018</v>
      </c>
      <c r="Q6" s="24">
        <f>P6/B6</f>
        <v>0.19412903225806452</v>
      </c>
      <c r="R6" s="6">
        <v>28049</v>
      </c>
      <c r="S6" s="28">
        <f>R6/B6</f>
        <v>0.90480645161290318</v>
      </c>
      <c r="T6" s="6">
        <v>895</v>
      </c>
      <c r="U6" s="24">
        <f>T6/B6</f>
        <v>2.8870967741935483E-2</v>
      </c>
      <c r="V6" s="6">
        <v>0</v>
      </c>
      <c r="W6" s="24">
        <f>V6/B6</f>
        <v>0</v>
      </c>
      <c r="X6" s="6">
        <v>895</v>
      </c>
      <c r="Y6" s="12">
        <f>X6/B6</f>
        <v>2.8870967741935483E-2</v>
      </c>
    </row>
    <row r="7" spans="1:25" s="7" customFormat="1" ht="30">
      <c r="A7" s="14" t="s">
        <v>101</v>
      </c>
      <c r="B7" s="3">
        <v>58856</v>
      </c>
      <c r="C7" s="3">
        <v>41</v>
      </c>
      <c r="D7" s="3">
        <v>37</v>
      </c>
      <c r="E7" s="3">
        <v>93</v>
      </c>
      <c r="F7" s="3">
        <f t="shared" si="0"/>
        <v>171</v>
      </c>
      <c r="G7" s="12">
        <f>F7*1000/B7</f>
        <v>2.9053962212858502</v>
      </c>
      <c r="H7" s="6">
        <v>2156</v>
      </c>
      <c r="I7" s="25">
        <f>H7/B7</f>
        <v>3.6631779257849668E-2</v>
      </c>
      <c r="J7" s="13">
        <v>32136</v>
      </c>
      <c r="K7" s="24">
        <f>J7/B7</f>
        <v>0.54601060214761454</v>
      </c>
      <c r="L7" s="6">
        <v>18724</v>
      </c>
      <c r="M7" s="24">
        <f>L7/B7</f>
        <v>0.31813239092021206</v>
      </c>
      <c r="N7" s="6">
        <v>16789</v>
      </c>
      <c r="O7" s="25">
        <f>N7/B7</f>
        <v>0.28525553894250372</v>
      </c>
      <c r="P7" s="6">
        <v>11270</v>
      </c>
      <c r="Q7" s="24">
        <f>P7/B7</f>
        <v>0.19148430066603234</v>
      </c>
      <c r="R7" s="6">
        <v>48985</v>
      </c>
      <c r="S7" s="28">
        <f>R7/B7</f>
        <v>0.8322855783607449</v>
      </c>
      <c r="T7" s="6">
        <v>11487</v>
      </c>
      <c r="U7" s="24">
        <f>T7/B7</f>
        <v>0.19517126546146527</v>
      </c>
      <c r="V7" s="6">
        <v>0</v>
      </c>
      <c r="W7" s="24">
        <f>V7/B7</f>
        <v>0</v>
      </c>
      <c r="X7" s="6">
        <v>11291</v>
      </c>
      <c r="Y7" s="12">
        <f>X7/B7</f>
        <v>0.19184110371075166</v>
      </c>
    </row>
    <row r="8" spans="1:25">
      <c r="A8" s="14" t="s">
        <v>102</v>
      </c>
      <c r="B8" s="29"/>
      <c r="C8" s="3">
        <v>30</v>
      </c>
      <c r="D8" s="29"/>
      <c r="E8" s="3">
        <v>100</v>
      </c>
      <c r="F8" s="3">
        <f t="shared" si="0"/>
        <v>130</v>
      </c>
      <c r="G8" s="3"/>
      <c r="H8" s="6">
        <v>1972</v>
      </c>
      <c r="I8" s="29"/>
      <c r="J8" s="13">
        <v>66285</v>
      </c>
      <c r="K8" s="24"/>
      <c r="L8" s="6">
        <v>7845</v>
      </c>
      <c r="M8" s="29"/>
      <c r="N8" s="6">
        <v>2</v>
      </c>
      <c r="O8" s="29"/>
      <c r="P8" s="6">
        <v>23</v>
      </c>
      <c r="Q8" s="29"/>
      <c r="R8" s="6">
        <v>70561</v>
      </c>
      <c r="S8" s="29"/>
      <c r="T8" s="6">
        <v>17</v>
      </c>
      <c r="U8" s="30"/>
      <c r="V8" s="6">
        <v>113</v>
      </c>
      <c r="W8" s="29"/>
      <c r="X8" s="6">
        <v>14</v>
      </c>
      <c r="Y8" s="3" t="s">
        <v>74</v>
      </c>
    </row>
  </sheetData>
  <mergeCells count="1">
    <mergeCell ref="C1:F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ЦРБ</vt:lpstr>
      <vt:lpstr>Центры, Диспансеры</vt:lpstr>
      <vt:lpstr>Стоматполиклиники</vt:lpstr>
      <vt:lpstr>ДБ Тверь</vt:lpstr>
      <vt:lpstr>Роддома</vt:lpstr>
      <vt:lpstr>ГБ Тверь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</cp:lastModifiedBy>
  <dcterms:modified xsi:type="dcterms:W3CDTF">2023-01-16T11:39:32Z</dcterms:modified>
</cp:coreProperties>
</file>